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ožky" sheetId="1" state="visible" r:id="rId1"/>
    <sheet name="Pohyby" sheetId="2" state="visible" r:id="rId2"/>
    <sheet name="Stav" sheetId="3" state="visible" r:id="rId3"/>
    <sheet name="Návod" sheetId="4" state="visible" r:id="rId4"/>
  </sheets>
  <definedNames>
    <definedName name="_xlnm.Print_Titles" localSheetId="0">'Položky'!$1:$1</definedName>
    <definedName name="_xlnm._FilterDatabase" localSheetId="1" hidden="1">'Pohyby'!$A$1:$F$41</definedName>
    <definedName name="_xlnm.Print_Titles" localSheetId="1">'Pohyby'!$1:$1</definedName>
    <definedName name="_xlnm.Print_Titles" localSheetId="2">'Stav'!$4:$4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\.\ m\.\ 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1F3A5F"/>
      <sz val="16"/>
    </font>
    <font>
      <name val="Calibri"/>
      <i val="1"/>
      <color rgb="005B6573"/>
      <sz val="10"/>
    </font>
    <font>
      <name val="Calibri"/>
      <b val="1"/>
      <color rgb="001F3A5F"/>
      <sz val="11"/>
    </font>
    <font>
      <name val="Calibri"/>
      <b val="1"/>
      <color rgb="001F2937"/>
      <sz val="11"/>
    </font>
    <font>
      <name val="Calibri"/>
      <b val="1"/>
      <color rgb="001F3A5F"/>
      <sz val="12"/>
    </font>
    <font>
      <name val="Calibri"/>
      <color rgb="000B5CAD"/>
      <sz val="11"/>
      <u val="single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EEF1F5"/>
        <bgColor rgb="00EEF1F5"/>
      </patternFill>
    </fill>
    <fill>
      <patternFill patternType="solid">
        <fgColor rgb="00FDEFC3"/>
        <bgColor rgb="00FDEFC3"/>
      </patternFill>
    </fill>
  </fills>
  <borders count="4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  <border>
      <bottom style="medium">
        <color rgb="00E8A317"/>
      </bottom>
    </border>
    <border>
      <left style="thick">
        <color rgb="00E8A317"/>
      </left>
      <right style="thin">
        <color rgb="00C9CFD8"/>
      </right>
      <top style="thin">
        <color rgb="00C9CFD8"/>
      </top>
      <bottom style="thin">
        <color rgb="00C9CF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7" fillId="0" borderId="2" applyAlignment="1" pivotButton="0" quotePrefix="0" xfId="0">
      <alignment vertical="center"/>
    </xf>
    <xf numFmtId="0" fontId="2" fillId="0" borderId="0" applyAlignment="1" pivotButton="0" quotePrefix="0" xfId="0">
      <alignment vertical="top" wrapText="1" indent="1"/>
    </xf>
    <xf numFmtId="0" fontId="6" fillId="4" borderId="3" applyAlignment="1" pivotButton="0" quotePrefix="0" xfId="0">
      <alignment vertical="center" wrapText="1" indent="1"/>
    </xf>
    <xf numFmtId="0" fontId="8" fillId="0" borderId="0" applyAlignment="1" pivotButton="0" quotePrefix="0" xfId="0">
      <alignment vertical="center"/>
    </xf>
  </cellXfs>
  <cellStyles count="1">
    <cellStyle name="Normal" xfId="0" builtinId="0" hidden="0"/>
  </cellStyles>
  <dxfs count="6">
    <dxf>
      <font>
        <b val="1"/>
        <color rgb="001E7B34"/>
      </font>
    </dxf>
    <dxf>
      <font>
        <b val="1"/>
        <color rgb="00B45309"/>
      </font>
    </dxf>
    <dxf>
      <font>
        <color rgb="009B1C1C"/>
      </font>
      <fill>
        <patternFill patternType="solid">
          <fgColor rgb="00FBD5D5"/>
          <bgColor rgb="00FBD5D5"/>
        </patternFill>
      </fill>
    </dxf>
    <dxf>
      <font>
        <b val="1"/>
        <color rgb="009B1C1C"/>
      </font>
      <fill>
        <patternFill patternType="solid">
          <fgColor rgb="00FBD5D5"/>
          <bgColor rgb="00FBD5D5"/>
        </patternFill>
      </fill>
    </dxf>
    <dxf>
      <font>
        <color rgb="001E7B34"/>
      </font>
    </dxf>
    <dxf>
      <font>
        <b val="1"/>
        <color rgb="009B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kolektivlampas.sk/tabulky-na-mieru/" TargetMode="External" Id="rId1" /></Relationships>
</file>

<file path=xl/worksheets/sheet1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2" customWidth="1" min="3" max="3"/>
    <col width="14" customWidth="1" min="4" max="4"/>
  </cols>
  <sheetData>
    <row r="1" ht="34" customHeight="1">
      <c r="A1" s="1" t="inlineStr">
        <is>
          <t>Kód</t>
        </is>
      </c>
      <c r="B1" s="1" t="inlineStr">
        <is>
          <t>Názov položky</t>
        </is>
      </c>
      <c r="C1" s="1" t="inlineStr">
        <is>
          <t>Jednotka</t>
        </is>
      </c>
      <c r="D1" s="1" t="inlineStr">
        <is>
          <t>Minimálny stav</t>
        </is>
      </c>
    </row>
    <row r="2" ht="18" customHeight="1">
      <c r="A2" s="2" t="inlineStr">
        <is>
          <t>SKR-001</t>
        </is>
      </c>
      <c r="B2" s="3" t="inlineStr">
        <is>
          <t>Skrutky do dreva 4×40 (bal. 200 ks)</t>
        </is>
      </c>
      <c r="C2" s="2" t="inlineStr">
        <is>
          <t>bal.</t>
        </is>
      </c>
      <c r="D2" s="2" t="n">
        <v>3</v>
      </c>
    </row>
    <row r="3" ht="18" customHeight="1">
      <c r="A3" s="2" t="inlineStr">
        <is>
          <t>SKR-002</t>
        </is>
      </c>
      <c r="B3" s="3" t="inlineStr">
        <is>
          <t>Skrutky do sadrokartónu 3,5×35 (bal. 500 ks)</t>
        </is>
      </c>
      <c r="C3" s="2" t="inlineStr">
        <is>
          <t>bal.</t>
        </is>
      </c>
      <c r="D3" s="2" t="n">
        <v>4</v>
      </c>
    </row>
    <row r="4" ht="18" customHeight="1">
      <c r="A4" s="2" t="inlineStr">
        <is>
          <t>HMO-001</t>
        </is>
      </c>
      <c r="B4" s="3" t="inlineStr">
        <is>
          <t>Hmoždinky 8 mm (bal. 100 ks)</t>
        </is>
      </c>
      <c r="C4" s="2" t="inlineStr">
        <is>
          <t>bal.</t>
        </is>
      </c>
      <c r="D4" s="2" t="n">
        <v>5</v>
      </c>
    </row>
    <row r="5" ht="18" customHeight="1">
      <c r="A5" s="2" t="inlineStr">
        <is>
          <t>LEP-001</t>
        </is>
      </c>
      <c r="B5" s="3" t="inlineStr">
        <is>
          <t>Lepidlo na obklady, 25 kg</t>
        </is>
      </c>
      <c r="C5" s="2" t="inlineStr">
        <is>
          <t>vrece</t>
        </is>
      </c>
      <c r="D5" s="2" t="n">
        <v>6</v>
      </c>
    </row>
    <row r="6" ht="18" customHeight="1">
      <c r="A6" s="2" t="inlineStr">
        <is>
          <t>SAD-001</t>
        </is>
      </c>
      <c r="B6" s="3" t="inlineStr">
        <is>
          <t>Sadra štuková, 25 kg</t>
        </is>
      </c>
      <c r="C6" s="2" t="inlineStr">
        <is>
          <t>vrece</t>
        </is>
      </c>
      <c r="D6" s="2" t="n">
        <v>4</v>
      </c>
    </row>
    <row r="7" ht="18" customHeight="1">
      <c r="A7" s="2" t="inlineStr">
        <is>
          <t>FAR-001</t>
        </is>
      </c>
      <c r="B7" s="3" t="inlineStr">
        <is>
          <t>Interiérová farba biela, 15 l</t>
        </is>
      </c>
      <c r="C7" s="2" t="inlineStr">
        <is>
          <t>vedro</t>
        </is>
      </c>
      <c r="D7" s="2" t="n">
        <v>3</v>
      </c>
    </row>
    <row r="8" ht="18" customHeight="1">
      <c r="A8" s="2" t="inlineStr">
        <is>
          <t>PEN-001</t>
        </is>
      </c>
      <c r="B8" s="3" t="inlineStr">
        <is>
          <t>Penetračný náter, 5 l</t>
        </is>
      </c>
      <c r="C8" s="2" t="inlineStr">
        <is>
          <t>ks</t>
        </is>
      </c>
      <c r="D8" s="2" t="n">
        <v>4</v>
      </c>
    </row>
    <row r="9" ht="18" customHeight="1">
      <c r="A9" s="2" t="inlineStr">
        <is>
          <t>PAS-001</t>
        </is>
      </c>
      <c r="B9" s="3" t="inlineStr">
        <is>
          <t>Maliarska páska, 50 mm</t>
        </is>
      </c>
      <c r="C9" s="2" t="inlineStr">
        <is>
          <t>ks</t>
        </is>
      </c>
      <c r="D9" s="2" t="n">
        <v>10</v>
      </c>
    </row>
    <row r="10" ht="18" customHeight="1">
      <c r="A10" s="2" t="inlineStr">
        <is>
          <t>FOL-001</t>
        </is>
      </c>
      <c r="B10" s="3" t="inlineStr">
        <is>
          <t>Krycia fólia, 4×5 m</t>
        </is>
      </c>
      <c r="C10" s="2" t="inlineStr">
        <is>
          <t>ks</t>
        </is>
      </c>
      <c r="D10" s="2" t="n">
        <v>8</v>
      </c>
    </row>
    <row r="11" ht="18" customHeight="1">
      <c r="A11" s="2" t="inlineStr">
        <is>
          <t>SIL-001</t>
        </is>
      </c>
      <c r="B11" s="3" t="inlineStr">
        <is>
          <t>Silikón sanitárny biely</t>
        </is>
      </c>
      <c r="C11" s="2" t="inlineStr">
        <is>
          <t>ks</t>
        </is>
      </c>
      <c r="D11" s="2" t="n">
        <v>6</v>
      </c>
    </row>
    <row r="12" ht="18" customHeight="1">
      <c r="A12" s="2" t="inlineStr">
        <is>
          <t>KAB-001</t>
        </is>
      </c>
      <c r="B12" s="3" t="inlineStr">
        <is>
          <t>Kábel 3×1,5 mm²</t>
        </is>
      </c>
      <c r="C12" s="2" t="inlineStr">
        <is>
          <t>m</t>
        </is>
      </c>
      <c r="D12" s="2" t="n">
        <v>50</v>
      </c>
    </row>
    <row r="13" ht="18" customHeight="1">
      <c r="A13" s="2" t="inlineStr">
        <is>
          <t>ZAS-001</t>
        </is>
      </c>
      <c r="B13" s="3" t="inlineStr">
        <is>
          <t>Zásuvka s rámčekom</t>
        </is>
      </c>
      <c r="C13" s="2" t="inlineStr">
        <is>
          <t>ks</t>
        </is>
      </c>
      <c r="D13" s="2" t="n">
        <v>10</v>
      </c>
    </row>
    <row r="14" ht="18" customHeight="1">
      <c r="A14" s="2" t="inlineStr">
        <is>
          <t>IST-001</t>
        </is>
      </c>
      <c r="B14" s="3" t="inlineStr">
        <is>
          <t>Istič 1-pólový 16 A</t>
        </is>
      </c>
      <c r="C14" s="2" t="inlineStr">
        <is>
          <t>ks</t>
        </is>
      </c>
      <c r="D14" s="2" t="n">
        <v>6</v>
      </c>
    </row>
    <row r="15" ht="18" customHeight="1">
      <c r="A15" s="2" t="inlineStr">
        <is>
          <t>RUK-001</t>
        </is>
      </c>
      <c r="B15" s="3" t="inlineStr">
        <is>
          <t>Pracovné rukavice</t>
        </is>
      </c>
      <c r="C15" s="2" t="inlineStr">
        <is>
          <t>pár</t>
        </is>
      </c>
      <c r="D15" s="2" t="n">
        <v>8</v>
      </c>
    </row>
    <row r="16" ht="18" customHeight="1">
      <c r="A16" s="2" t="inlineStr">
        <is>
          <t>ZIA-001</t>
        </is>
      </c>
      <c r="B16" s="3" t="inlineStr">
        <is>
          <t>Žiarovka LED 10 W</t>
        </is>
      </c>
      <c r="C16" s="2" t="inlineStr">
        <is>
          <t>ks</t>
        </is>
      </c>
      <c r="D16" s="2" t="n">
        <v>12</v>
      </c>
    </row>
    <row r="17" ht="18" customHeight="1">
      <c r="A17" s="2" t="n"/>
      <c r="B17" s="3" t="n"/>
      <c r="C17" s="2" t="n"/>
      <c r="D17" s="2" t="n"/>
    </row>
    <row r="18" ht="18" customHeight="1">
      <c r="A18" s="2" t="n"/>
      <c r="B18" s="3" t="n"/>
      <c r="C18" s="2" t="n"/>
      <c r="D18" s="2" t="n"/>
    </row>
    <row r="19" ht="18" customHeight="1">
      <c r="A19" s="2" t="n"/>
      <c r="B19" s="3" t="n"/>
      <c r="C19" s="2" t="n"/>
      <c r="D19" s="2" t="n"/>
    </row>
    <row r="20" ht="18" customHeight="1">
      <c r="A20" s="2" t="n"/>
      <c r="B20" s="3" t="n"/>
      <c r="C20" s="2" t="n"/>
      <c r="D20" s="2" t="n"/>
    </row>
    <row r="21" ht="18" customHeight="1">
      <c r="A21" s="2" t="n"/>
      <c r="B21" s="3" t="n"/>
      <c r="C21" s="2" t="n"/>
      <c r="D21" s="2" t="n"/>
    </row>
    <row r="22" ht="18" customHeight="1">
      <c r="A22" s="2" t="n"/>
      <c r="B22" s="3" t="n"/>
      <c r="C22" s="2" t="n"/>
      <c r="D22" s="2" t="n"/>
    </row>
    <row r="23" ht="18" customHeight="1">
      <c r="A23" s="2" t="n"/>
      <c r="B23" s="3" t="n"/>
      <c r="C23" s="2" t="n"/>
      <c r="D23" s="2" t="n"/>
    </row>
    <row r="24" ht="18" customHeight="1">
      <c r="A24" s="2" t="n"/>
      <c r="B24" s="3" t="n"/>
      <c r="C24" s="2" t="n"/>
      <c r="D24" s="2" t="n"/>
    </row>
    <row r="25" ht="18" customHeight="1">
      <c r="A25" s="2" t="n"/>
      <c r="B25" s="3" t="n"/>
      <c r="C25" s="2" t="n"/>
      <c r="D25" s="2" t="n"/>
    </row>
    <row r="26" ht="18" customHeight="1">
      <c r="A26" s="2" t="n"/>
      <c r="B26" s="3" t="n"/>
      <c r="C26" s="2" t="n"/>
      <c r="D26" s="2" t="n"/>
    </row>
    <row r="27" ht="18" customHeight="1">
      <c r="A27" s="2" t="n"/>
      <c r="B27" s="3" t="n"/>
      <c r="C27" s="2" t="n"/>
      <c r="D27" s="2" t="n"/>
    </row>
    <row r="28" ht="18" customHeight="1">
      <c r="A28" s="2" t="n"/>
      <c r="B28" s="3" t="n"/>
      <c r="C28" s="2" t="n"/>
      <c r="D28" s="2" t="n"/>
    </row>
    <row r="29" ht="18" customHeight="1">
      <c r="A29" s="2" t="n"/>
      <c r="B29" s="3" t="n"/>
      <c r="C29" s="2" t="n"/>
      <c r="D29" s="2" t="n"/>
    </row>
    <row r="30" ht="18" customHeight="1">
      <c r="A30" s="2" t="n"/>
      <c r="B30" s="3" t="n"/>
      <c r="C30" s="2" t="n"/>
      <c r="D30" s="2" t="n"/>
    </row>
    <row r="31" ht="18" customHeight="1">
      <c r="A31" s="2" t="n"/>
      <c r="B31" s="3" t="n"/>
      <c r="C31" s="2" t="n"/>
      <c r="D31" s="2" t="n"/>
    </row>
  </sheetData>
  <dataValidations count="2">
    <dataValidation sqref="A2:A31" showDropDown="0" showInputMessage="0" showErrorMessage="1" allowBlank="1" errorTitle="Kód už existuje" error="Každý kód musí byť jedinečný. Zvoľte iný kód." type="custom" errorStyle="stop">
      <formula1>COUNTIF($A$2:$A$31,$A2)=1</formula1>
    </dataValidation>
    <dataValidation sqref="D2:D31" showDropDown="0" showInputMessage="0" showErrorMessage="1" allowBlank="1" errorTitle="Neplatné číslo" error="Zadajte minimálny stav ako číslo (0 alebo viac)." type="decimal" errorStyle="stop" operator="greaterThanOrEqual">
      <formula1>0</formula1>
    </dataValidation>
  </dataValidation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4" customWidth="1" min="3" max="3"/>
    <col width="12" customWidth="1" min="4" max="4"/>
    <col width="36" customWidth="1" min="5" max="5"/>
    <col width="50" customWidth="1" min="6" max="6"/>
  </cols>
  <sheetData>
    <row r="1" ht="34" customHeight="1">
      <c r="A1" s="1" t="inlineStr">
        <is>
          <t>Dátum</t>
        </is>
      </c>
      <c r="B1" s="1" t="inlineStr">
        <is>
          <t>Kód položky</t>
        </is>
      </c>
      <c r="C1" s="1" t="inlineStr">
        <is>
          <t>Typ pohybu</t>
        </is>
      </c>
      <c r="D1" s="1" t="inlineStr">
        <is>
          <t>Množstvo</t>
        </is>
      </c>
      <c r="E1" s="1" t="inlineStr">
        <is>
          <t>Poznámka</t>
        </is>
      </c>
      <c r="F1" s="1" t="inlineStr">
        <is>
          <t>Názov položky (dopočíta sa)</t>
        </is>
      </c>
    </row>
    <row r="2" ht="18" customHeight="1">
      <c r="A2" s="4" t="n">
        <v>46249</v>
      </c>
      <c r="B2" s="2" t="inlineStr">
        <is>
          <t>SKR-001</t>
        </is>
      </c>
      <c r="C2" s="2" t="inlineStr">
        <is>
          <t>Príjem</t>
        </is>
      </c>
      <c r="D2" s="2" t="n">
        <v>8</v>
      </c>
      <c r="E2" s="3" t="inlineStr">
        <is>
          <t>Počiatočný stav</t>
        </is>
      </c>
      <c r="F2" s="5" t="str">
        <f>IF($B2="","",IFERROR(INDEX('Položky'!$B$2:$B$31,MATCH($B2,'Položky'!$A$2:$A$31,0)),"neznámy kód"))</f>
        <v>Skrutky do dreva 4×40 (bal. 200 ks)</v>
      </c>
    </row>
    <row r="3" ht="18" customHeight="1">
      <c r="A3" s="4" t="n">
        <v>46249</v>
      </c>
      <c r="B3" s="2" t="inlineStr">
        <is>
          <t>SKR-002</t>
        </is>
      </c>
      <c r="C3" s="2" t="inlineStr">
        <is>
          <t>Príjem</t>
        </is>
      </c>
      <c r="D3" s="2" t="n">
        <v>6</v>
      </c>
      <c r="E3" s="3" t="inlineStr">
        <is>
          <t>Počiatočný stav</t>
        </is>
      </c>
      <c r="F3" s="5" t="str">
        <f>IF($B3="","",IFERROR(INDEX('Položky'!$B$2:$B$31,MATCH($B3,'Položky'!$A$2:$A$31,0)),"neznámy kód"))</f>
        <v>Skrutky do sadrokartónu 3,5×35 (bal. 500 ks)</v>
      </c>
    </row>
    <row r="4" ht="18" customHeight="1">
      <c r="A4" s="4" t="n">
        <v>46249</v>
      </c>
      <c r="B4" s="2" t="inlineStr">
        <is>
          <t>HMO-001</t>
        </is>
      </c>
      <c r="C4" s="2" t="inlineStr">
        <is>
          <t>Príjem</t>
        </is>
      </c>
      <c r="D4" s="2" t="n">
        <v>12</v>
      </c>
      <c r="E4" s="3" t="inlineStr">
        <is>
          <t>Počiatočný stav</t>
        </is>
      </c>
      <c r="F4" s="5" t="str">
        <f>IF($B4="","",IFERROR(INDEX('Položky'!$B$2:$B$31,MATCH($B4,'Položky'!$A$2:$A$31,0)),"neznámy kód"))</f>
        <v>Hmoždinky 8 mm (bal. 100 ks)</v>
      </c>
    </row>
    <row r="5" ht="18" customHeight="1">
      <c r="A5" s="4" t="n">
        <v>46249</v>
      </c>
      <c r="B5" s="2" t="inlineStr">
        <is>
          <t>LEP-001</t>
        </is>
      </c>
      <c r="C5" s="2" t="inlineStr">
        <is>
          <t>Príjem</t>
        </is>
      </c>
      <c r="D5" s="2" t="n">
        <v>10</v>
      </c>
      <c r="E5" s="3" t="inlineStr">
        <is>
          <t>Počiatočný stav</t>
        </is>
      </c>
      <c r="F5" s="5" t="str">
        <f>IF($B5="","",IFERROR(INDEX('Položky'!$B$2:$B$31,MATCH($B5,'Položky'!$A$2:$A$31,0)),"neznámy kód"))</f>
        <v>Lepidlo na obklady, 25 kg</v>
      </c>
    </row>
    <row r="6" ht="18" customHeight="1">
      <c r="A6" s="4" t="n">
        <v>46249</v>
      </c>
      <c r="B6" s="2" t="inlineStr">
        <is>
          <t>SAD-001</t>
        </is>
      </c>
      <c r="C6" s="2" t="inlineStr">
        <is>
          <t>Príjem</t>
        </is>
      </c>
      <c r="D6" s="2" t="n">
        <v>8</v>
      </c>
      <c r="E6" s="3" t="inlineStr">
        <is>
          <t>Počiatočný stav</t>
        </is>
      </c>
      <c r="F6" s="5" t="str">
        <f>IF($B6="","",IFERROR(INDEX('Položky'!$B$2:$B$31,MATCH($B6,'Položky'!$A$2:$A$31,0)),"neznámy kód"))</f>
        <v>Sadra štuková, 25 kg</v>
      </c>
    </row>
    <row r="7" ht="18" customHeight="1">
      <c r="A7" s="4" t="n">
        <v>46249</v>
      </c>
      <c r="B7" s="2" t="inlineStr">
        <is>
          <t>FAR-001</t>
        </is>
      </c>
      <c r="C7" s="2" t="inlineStr">
        <is>
          <t>Príjem</t>
        </is>
      </c>
      <c r="D7" s="2" t="n">
        <v>6</v>
      </c>
      <c r="E7" s="3" t="inlineStr">
        <is>
          <t>Počiatočný stav</t>
        </is>
      </c>
      <c r="F7" s="5" t="str">
        <f>IF($B7="","",IFERROR(INDEX('Položky'!$B$2:$B$31,MATCH($B7,'Položky'!$A$2:$A$31,0)),"neznámy kód"))</f>
        <v>Interiérová farba biela, 15 l</v>
      </c>
    </row>
    <row r="8" ht="18" customHeight="1">
      <c r="A8" s="4" t="n">
        <v>46249</v>
      </c>
      <c r="B8" s="2" t="inlineStr">
        <is>
          <t>PEN-001</t>
        </is>
      </c>
      <c r="C8" s="2" t="inlineStr">
        <is>
          <t>Príjem</t>
        </is>
      </c>
      <c r="D8" s="2" t="n">
        <v>8</v>
      </c>
      <c r="E8" s="3" t="inlineStr">
        <is>
          <t>Počiatočný stav</t>
        </is>
      </c>
      <c r="F8" s="5" t="str">
        <f>IF($B8="","",IFERROR(INDEX('Položky'!$B$2:$B$31,MATCH($B8,'Položky'!$A$2:$A$31,0)),"neznámy kód"))</f>
        <v>Penetračný náter, 5 l</v>
      </c>
    </row>
    <row r="9" ht="18" customHeight="1">
      <c r="A9" s="4" t="n">
        <v>46249</v>
      </c>
      <c r="B9" s="2" t="inlineStr">
        <is>
          <t>PAS-001</t>
        </is>
      </c>
      <c r="C9" s="2" t="inlineStr">
        <is>
          <t>Príjem</t>
        </is>
      </c>
      <c r="D9" s="2" t="n">
        <v>24</v>
      </c>
      <c r="E9" s="3" t="inlineStr">
        <is>
          <t>Počiatočný stav</t>
        </is>
      </c>
      <c r="F9" s="5" t="str">
        <f>IF($B9="","",IFERROR(INDEX('Položky'!$B$2:$B$31,MATCH($B9,'Položky'!$A$2:$A$31,0)),"neznámy kód"))</f>
        <v>Maliarska páska, 50 mm</v>
      </c>
    </row>
    <row r="10" ht="18" customHeight="1">
      <c r="A10" s="4" t="n">
        <v>46249</v>
      </c>
      <c r="B10" s="2" t="inlineStr">
        <is>
          <t>FOL-001</t>
        </is>
      </c>
      <c r="C10" s="2" t="inlineStr">
        <is>
          <t>Príjem</t>
        </is>
      </c>
      <c r="D10" s="2" t="n">
        <v>16</v>
      </c>
      <c r="E10" s="3" t="inlineStr">
        <is>
          <t>Počiatočný stav</t>
        </is>
      </c>
      <c r="F10" s="5" t="str">
        <f>IF($B10="","",IFERROR(INDEX('Položky'!$B$2:$B$31,MATCH($B10,'Položky'!$A$2:$A$31,0)),"neznámy kód"))</f>
        <v>Krycia fólia, 4×5 m</v>
      </c>
    </row>
    <row r="11" ht="18" customHeight="1">
      <c r="A11" s="4" t="n">
        <v>46249</v>
      </c>
      <c r="B11" s="2" t="inlineStr">
        <is>
          <t>SIL-001</t>
        </is>
      </c>
      <c r="C11" s="2" t="inlineStr">
        <is>
          <t>Príjem</t>
        </is>
      </c>
      <c r="D11" s="2" t="n">
        <v>12</v>
      </c>
      <c r="E11" s="3" t="inlineStr">
        <is>
          <t>Počiatočný stav</t>
        </is>
      </c>
      <c r="F11" s="5" t="str">
        <f>IF($B11="","",IFERROR(INDEX('Položky'!$B$2:$B$31,MATCH($B11,'Položky'!$A$2:$A$31,0)),"neznámy kód"))</f>
        <v>Silikón sanitárny biely</v>
      </c>
    </row>
    <row r="12" ht="18" customHeight="1">
      <c r="A12" s="4" t="n">
        <v>46249</v>
      </c>
      <c r="B12" s="2" t="inlineStr">
        <is>
          <t>KAB-001</t>
        </is>
      </c>
      <c r="C12" s="2" t="inlineStr">
        <is>
          <t>Príjem</t>
        </is>
      </c>
      <c r="D12" s="2" t="n">
        <v>150</v>
      </c>
      <c r="E12" s="3" t="inlineStr">
        <is>
          <t>Počiatočný stav</t>
        </is>
      </c>
      <c r="F12" s="5" t="str">
        <f>IF($B12="","",IFERROR(INDEX('Položky'!$B$2:$B$31,MATCH($B12,'Položky'!$A$2:$A$31,0)),"neznámy kód"))</f>
        <v>Kábel 3×1,5 mm²</v>
      </c>
    </row>
    <row r="13" ht="18" customHeight="1">
      <c r="A13" s="4" t="n">
        <v>46249</v>
      </c>
      <c r="B13" s="2" t="inlineStr">
        <is>
          <t>ZAS-001</t>
        </is>
      </c>
      <c r="C13" s="2" t="inlineStr">
        <is>
          <t>Príjem</t>
        </is>
      </c>
      <c r="D13" s="2" t="n">
        <v>30</v>
      </c>
      <c r="E13" s="3" t="inlineStr">
        <is>
          <t>Počiatočný stav</t>
        </is>
      </c>
      <c r="F13" s="5" t="str">
        <f>IF($B13="","",IFERROR(INDEX('Položky'!$B$2:$B$31,MATCH($B13,'Položky'!$A$2:$A$31,0)),"neznámy kód"))</f>
        <v>Zásuvka s rámčekom</v>
      </c>
    </row>
    <row r="14" ht="18" customHeight="1">
      <c r="A14" s="4" t="n">
        <v>46249</v>
      </c>
      <c r="B14" s="2" t="inlineStr">
        <is>
          <t>IST-001</t>
        </is>
      </c>
      <c r="C14" s="2" t="inlineStr">
        <is>
          <t>Príjem</t>
        </is>
      </c>
      <c r="D14" s="2" t="n">
        <v>18</v>
      </c>
      <c r="E14" s="3" t="inlineStr">
        <is>
          <t>Počiatočný stav</t>
        </is>
      </c>
      <c r="F14" s="5" t="str">
        <f>IF($B14="","",IFERROR(INDEX('Položky'!$B$2:$B$31,MATCH($B14,'Položky'!$A$2:$A$31,0)),"neznámy kód"))</f>
        <v>Istič 1-pólový 16 A</v>
      </c>
    </row>
    <row r="15" ht="18" customHeight="1">
      <c r="A15" s="4" t="n">
        <v>46249</v>
      </c>
      <c r="B15" s="2" t="inlineStr">
        <is>
          <t>RUK-001</t>
        </is>
      </c>
      <c r="C15" s="2" t="inlineStr">
        <is>
          <t>Príjem</t>
        </is>
      </c>
      <c r="D15" s="2" t="n">
        <v>20</v>
      </c>
      <c r="E15" s="3" t="inlineStr">
        <is>
          <t>Počiatočný stav</t>
        </is>
      </c>
      <c r="F15" s="5" t="str">
        <f>IF($B15="","",IFERROR(INDEX('Položky'!$B$2:$B$31,MATCH($B15,'Položky'!$A$2:$A$31,0)),"neznámy kód"))</f>
        <v>Pracovné rukavice</v>
      </c>
    </row>
    <row r="16" ht="18" customHeight="1">
      <c r="A16" s="4" t="n">
        <v>46249</v>
      </c>
      <c r="B16" s="2" t="inlineStr">
        <is>
          <t>ZIA-001</t>
        </is>
      </c>
      <c r="C16" s="2" t="inlineStr">
        <is>
          <t>Príjem</t>
        </is>
      </c>
      <c r="D16" s="2" t="n">
        <v>40</v>
      </c>
      <c r="E16" s="3" t="inlineStr">
        <is>
          <t>Počiatočný stav</t>
        </is>
      </c>
      <c r="F16" s="5" t="str">
        <f>IF($B16="","",IFERROR(INDEX('Položky'!$B$2:$B$31,MATCH($B16,'Položky'!$A$2:$A$31,0)),"neznámy kód"))</f>
        <v>Žiarovka LED 10 W</v>
      </c>
    </row>
    <row r="17" ht="18" customHeight="1">
      <c r="A17" s="4" t="n">
        <v>46257</v>
      </c>
      <c r="B17" s="2" t="inlineStr">
        <is>
          <t>SKR-002</t>
        </is>
      </c>
      <c r="C17" s="2" t="inlineStr">
        <is>
          <t>Výdaj</t>
        </is>
      </c>
      <c r="D17" s="2" t="n">
        <v>3</v>
      </c>
      <c r="E17" s="3" t="inlineStr">
        <is>
          <t>Montáž priečky</t>
        </is>
      </c>
      <c r="F17" s="5" t="str">
        <f>IF($B17="","",IFERROR(INDEX('Položky'!$B$2:$B$31,MATCH($B17,'Položky'!$A$2:$A$31,0)),"neznámy kód"))</f>
        <v>Skrutky do sadrokartónu 3,5×35 (bal. 500 ks)</v>
      </c>
    </row>
    <row r="18" ht="18" customHeight="1">
      <c r="A18" s="4" t="n">
        <v>46262</v>
      </c>
      <c r="B18" s="2" t="inlineStr">
        <is>
          <t>LEP-001</t>
        </is>
      </c>
      <c r="C18" s="2" t="inlineStr">
        <is>
          <t>Výdaj</t>
        </is>
      </c>
      <c r="D18" s="2" t="n">
        <v>6</v>
      </c>
      <c r="E18" s="3" t="inlineStr">
        <is>
          <t>Obklad umyvárne</t>
        </is>
      </c>
      <c r="F18" s="5" t="str">
        <f>IF($B18="","",IFERROR(INDEX('Položky'!$B$2:$B$31,MATCH($B18,'Položky'!$A$2:$A$31,0)),"neznámy kód"))</f>
        <v>Lepidlo na obklady, 25 kg</v>
      </c>
    </row>
    <row r="19" ht="18" customHeight="1">
      <c r="A19" s="4" t="n">
        <v>46268</v>
      </c>
      <c r="B19" s="2" t="inlineStr">
        <is>
          <t>FAR-001</t>
        </is>
      </c>
      <c r="C19" s="2" t="inlineStr">
        <is>
          <t>Výdaj</t>
        </is>
      </c>
      <c r="D19" s="2" t="n">
        <v>4</v>
      </c>
      <c r="E19" s="3" t="inlineStr">
        <is>
          <t>Výmaľba penziónu</t>
        </is>
      </c>
      <c r="F19" s="5" t="str">
        <f>IF($B19="","",IFERROR(INDEX('Položky'!$B$2:$B$31,MATCH($B19,'Položky'!$A$2:$A$31,0)),"neznámy kód"))</f>
        <v>Interiérová farba biela, 15 l</v>
      </c>
    </row>
    <row r="20" ht="18" customHeight="1">
      <c r="A20" s="4" t="n">
        <v>46274</v>
      </c>
      <c r="B20" s="2" t="inlineStr">
        <is>
          <t>KAB-001</t>
        </is>
      </c>
      <c r="C20" s="2" t="inlineStr">
        <is>
          <t>Výdaj</t>
        </is>
      </c>
      <c r="D20" s="2" t="n">
        <v>100</v>
      </c>
      <c r="E20" s="3" t="inlineStr">
        <is>
          <t>Rozvody v dielni</t>
        </is>
      </c>
      <c r="F20" s="5" t="str">
        <f>IF($B20="","",IFERROR(INDEX('Položky'!$B$2:$B$31,MATCH($B20,'Položky'!$A$2:$A$31,0)),"neznámy kód"))</f>
        <v>Kábel 3×1,5 mm²</v>
      </c>
    </row>
    <row r="21" ht="18" customHeight="1">
      <c r="A21" s="4" t="n">
        <v>46279</v>
      </c>
      <c r="B21" s="2" t="inlineStr">
        <is>
          <t>SAD-001</t>
        </is>
      </c>
      <c r="C21" s="2" t="inlineStr">
        <is>
          <t>Príjem</t>
        </is>
      </c>
      <c r="D21" s="2" t="n">
        <v>6</v>
      </c>
      <c r="E21" s="3" t="inlineStr">
        <is>
          <t>Dodávka</t>
        </is>
      </c>
      <c r="F21" s="5" t="str">
        <f>IF($B21="","",IFERROR(INDEX('Položky'!$B$2:$B$31,MATCH($B21,'Položky'!$A$2:$A$31,0)),"neznámy kód"))</f>
        <v>Sadra štuková, 25 kg</v>
      </c>
    </row>
    <row r="22" ht="18" customHeight="1">
      <c r="A22" s="4" t="n">
        <v>46283</v>
      </c>
      <c r="B22" s="2" t="inlineStr">
        <is>
          <t>SAD-001</t>
        </is>
      </c>
      <c r="C22" s="2" t="inlineStr">
        <is>
          <t>Výdaj</t>
        </is>
      </c>
      <c r="D22" s="2" t="n">
        <v>8</v>
      </c>
      <c r="E22" s="3" t="inlineStr">
        <is>
          <t>Opravy omietok</t>
        </is>
      </c>
      <c r="F22" s="5" t="str">
        <f>IF($B22="","",IFERROR(INDEX('Položky'!$B$2:$B$31,MATCH($B22,'Položky'!$A$2:$A$31,0)),"neznámy kód"))</f>
        <v>Sadra štuková, 25 kg</v>
      </c>
    </row>
    <row r="23" ht="18" customHeight="1">
      <c r="A23" s="4" t="n">
        <v>46288</v>
      </c>
      <c r="B23" s="2" t="inlineStr">
        <is>
          <t>PAS-001</t>
        </is>
      </c>
      <c r="C23" s="2" t="inlineStr">
        <is>
          <t>Výdaj</t>
        </is>
      </c>
      <c r="D23" s="2" t="n">
        <v>16</v>
      </c>
      <c r="E23" s="3" t="inlineStr">
        <is>
          <t>Výmaľby</t>
        </is>
      </c>
      <c r="F23" s="5" t="str">
        <f>IF($B23="","",IFERROR(INDEX('Položky'!$B$2:$B$31,MATCH($B23,'Položky'!$A$2:$A$31,0)),"neznámy kód"))</f>
        <v>Maliarska páska, 50 mm</v>
      </c>
    </row>
    <row r="24" ht="18" customHeight="1">
      <c r="A24" s="4" t="n">
        <v>46292</v>
      </c>
      <c r="B24" s="2" t="inlineStr">
        <is>
          <t>ZAS-001</t>
        </is>
      </c>
      <c r="C24" s="2" t="inlineStr">
        <is>
          <t>Výdaj</t>
        </is>
      </c>
      <c r="D24" s="2" t="n">
        <v>18</v>
      </c>
      <c r="E24" s="3" t="inlineStr">
        <is>
          <t>Výmena zásuviek v predajni</t>
        </is>
      </c>
      <c r="F24" s="5" t="str">
        <f>IF($B24="","",IFERROR(INDEX('Položky'!$B$2:$B$31,MATCH($B24,'Položky'!$A$2:$A$31,0)),"neznámy kód"))</f>
        <v>Zásuvka s rámčekom</v>
      </c>
    </row>
    <row r="25" ht="18" customHeight="1">
      <c r="A25" s="4" t="n">
        <v>46299</v>
      </c>
      <c r="B25" s="2" t="inlineStr">
        <is>
          <t>LEP-001</t>
        </is>
      </c>
      <c r="C25" s="2" t="inlineStr">
        <is>
          <t>Príjem</t>
        </is>
      </c>
      <c r="D25" s="2" t="n">
        <v>10</v>
      </c>
      <c r="E25" s="3" t="inlineStr">
        <is>
          <t>Dodávka</t>
        </is>
      </c>
      <c r="F25" s="5" t="str">
        <f>IF($B25="","",IFERROR(INDEX('Položky'!$B$2:$B$31,MATCH($B25,'Položky'!$A$2:$A$31,0)),"neznámy kód"))</f>
        <v>Lepidlo na obklady, 25 kg</v>
      </c>
    </row>
    <row r="26" ht="18" customHeight="1">
      <c r="A26" s="4" t="n">
        <v>46305</v>
      </c>
      <c r="B26" s="2" t="inlineStr">
        <is>
          <t>HMO-001</t>
        </is>
      </c>
      <c r="C26" s="2" t="inlineStr">
        <is>
          <t>Výdaj</t>
        </is>
      </c>
      <c r="D26" s="2" t="n">
        <v>4</v>
      </c>
      <c r="E26" s="3" t="inlineStr">
        <is>
          <t>Montáž sadrokartónu</t>
        </is>
      </c>
      <c r="F26" s="5" t="str">
        <f>IF($B26="","",IFERROR(INDEX('Položky'!$B$2:$B$31,MATCH($B26,'Položky'!$A$2:$A$31,0)),"neznámy kód"))</f>
        <v>Hmoždinky 8 mm (bal. 100 ks)</v>
      </c>
    </row>
    <row r="27" ht="18" customHeight="1">
      <c r="A27" s="4" t="n"/>
      <c r="B27" s="2" t="n"/>
      <c r="C27" s="2" t="n"/>
      <c r="D27" s="2" t="n"/>
      <c r="E27" s="3" t="n"/>
      <c r="F27" s="5" t="str">
        <f>IF($B27="","",IFERROR(INDEX('Položky'!$B$2:$B$31,MATCH($B27,'Položky'!$A$2:$A$31,0)),"neznámy kód"))</f>
        <v/>
      </c>
    </row>
    <row r="28" ht="18" customHeight="1">
      <c r="A28" s="4" t="n"/>
      <c r="B28" s="2" t="n"/>
      <c r="C28" s="2" t="n"/>
      <c r="D28" s="2" t="n"/>
      <c r="E28" s="3" t="n"/>
      <c r="F28" s="5" t="str">
        <f>IF($B28="","",IFERROR(INDEX('Položky'!$B$2:$B$31,MATCH($B28,'Položky'!$A$2:$A$31,0)),"neznámy kód"))</f>
        <v/>
      </c>
    </row>
    <row r="29" ht="18" customHeight="1">
      <c r="A29" s="4" t="n"/>
      <c r="B29" s="2" t="n"/>
      <c r="C29" s="2" t="n"/>
      <c r="D29" s="2" t="n"/>
      <c r="E29" s="3" t="n"/>
      <c r="F29" s="5" t="str">
        <f>IF($B29="","",IFERROR(INDEX('Položky'!$B$2:$B$31,MATCH($B29,'Položky'!$A$2:$A$31,0)),"neznámy kód"))</f>
        <v/>
      </c>
    </row>
    <row r="30" ht="18" customHeight="1">
      <c r="A30" s="4" t="n"/>
      <c r="B30" s="2" t="n"/>
      <c r="C30" s="2" t="n"/>
      <c r="D30" s="2" t="n"/>
      <c r="E30" s="3" t="n"/>
      <c r="F30" s="5" t="str">
        <f>IF($B30="","",IFERROR(INDEX('Položky'!$B$2:$B$31,MATCH($B30,'Položky'!$A$2:$A$31,0)),"neznámy kód"))</f>
        <v/>
      </c>
    </row>
    <row r="31" ht="18" customHeight="1">
      <c r="A31" s="4" t="n"/>
      <c r="B31" s="2" t="n"/>
      <c r="C31" s="2" t="n"/>
      <c r="D31" s="2" t="n"/>
      <c r="E31" s="3" t="n"/>
      <c r="F31" s="5" t="str">
        <f>IF($B31="","",IFERROR(INDEX('Položky'!$B$2:$B$31,MATCH($B31,'Položky'!$A$2:$A$31,0)),"neznámy kód"))</f>
        <v/>
      </c>
    </row>
    <row r="32" ht="18" customHeight="1">
      <c r="A32" s="4" t="n"/>
      <c r="B32" s="2" t="n"/>
      <c r="C32" s="2" t="n"/>
      <c r="D32" s="2" t="n"/>
      <c r="E32" s="3" t="n"/>
      <c r="F32" s="5" t="str">
        <f>IF($B32="","",IFERROR(INDEX('Položky'!$B$2:$B$31,MATCH($B32,'Položky'!$A$2:$A$31,0)),"neznámy kód"))</f>
        <v/>
      </c>
    </row>
    <row r="33" ht="18" customHeight="1">
      <c r="A33" s="4" t="n"/>
      <c r="B33" s="2" t="n"/>
      <c r="C33" s="2" t="n"/>
      <c r="D33" s="2" t="n"/>
      <c r="E33" s="3" t="n"/>
      <c r="F33" s="5" t="str">
        <f>IF($B33="","",IFERROR(INDEX('Položky'!$B$2:$B$31,MATCH($B33,'Položky'!$A$2:$A$31,0)),"neznámy kód"))</f>
        <v/>
      </c>
    </row>
    <row r="34" ht="18" customHeight="1">
      <c r="A34" s="4" t="n"/>
      <c r="B34" s="2" t="n"/>
      <c r="C34" s="2" t="n"/>
      <c r="D34" s="2" t="n"/>
      <c r="E34" s="3" t="n"/>
      <c r="F34" s="5" t="str">
        <f>IF($B34="","",IFERROR(INDEX('Položky'!$B$2:$B$31,MATCH($B34,'Položky'!$A$2:$A$31,0)),"neznámy kód"))</f>
        <v/>
      </c>
    </row>
    <row r="35" ht="18" customHeight="1">
      <c r="A35" s="4" t="n"/>
      <c r="B35" s="2" t="n"/>
      <c r="C35" s="2" t="n"/>
      <c r="D35" s="2" t="n"/>
      <c r="E35" s="3" t="n"/>
      <c r="F35" s="5" t="str">
        <f>IF($B35="","",IFERROR(INDEX('Položky'!$B$2:$B$31,MATCH($B35,'Položky'!$A$2:$A$31,0)),"neznámy kód"))</f>
        <v/>
      </c>
    </row>
    <row r="36" ht="18" customHeight="1">
      <c r="A36" s="4" t="n"/>
      <c r="B36" s="2" t="n"/>
      <c r="C36" s="2" t="n"/>
      <c r="D36" s="2" t="n"/>
      <c r="E36" s="3" t="n"/>
      <c r="F36" s="5" t="str">
        <f>IF($B36="","",IFERROR(INDEX('Položky'!$B$2:$B$31,MATCH($B36,'Položky'!$A$2:$A$31,0)),"neznámy kód"))</f>
        <v/>
      </c>
    </row>
    <row r="37" ht="18" customHeight="1">
      <c r="A37" s="4" t="n"/>
      <c r="B37" s="2" t="n"/>
      <c r="C37" s="2" t="n"/>
      <c r="D37" s="2" t="n"/>
      <c r="E37" s="3" t="n"/>
      <c r="F37" s="5" t="str">
        <f>IF($B37="","",IFERROR(INDEX('Položky'!$B$2:$B$31,MATCH($B37,'Položky'!$A$2:$A$31,0)),"neznámy kód"))</f>
        <v/>
      </c>
    </row>
    <row r="38" ht="18" customHeight="1">
      <c r="A38" s="4" t="n"/>
      <c r="B38" s="2" t="n"/>
      <c r="C38" s="2" t="n"/>
      <c r="D38" s="2" t="n"/>
      <c r="E38" s="3" t="n"/>
      <c r="F38" s="5" t="str">
        <f>IF($B38="","",IFERROR(INDEX('Položky'!$B$2:$B$31,MATCH($B38,'Položky'!$A$2:$A$31,0)),"neznámy kód"))</f>
        <v/>
      </c>
    </row>
    <row r="39" ht="18" customHeight="1">
      <c r="A39" s="4" t="n"/>
      <c r="B39" s="2" t="n"/>
      <c r="C39" s="2" t="n"/>
      <c r="D39" s="2" t="n"/>
      <c r="E39" s="3" t="n"/>
      <c r="F39" s="5" t="str">
        <f>IF($B39="","",IFERROR(INDEX('Položky'!$B$2:$B$31,MATCH($B39,'Položky'!$A$2:$A$31,0)),"neznámy kód"))</f>
        <v/>
      </c>
    </row>
    <row r="40" ht="18" customHeight="1">
      <c r="A40" s="4" t="n"/>
      <c r="B40" s="2" t="n"/>
      <c r="C40" s="2" t="n"/>
      <c r="D40" s="2" t="n"/>
      <c r="E40" s="3" t="n"/>
      <c r="F40" s="5" t="str">
        <f>IF($B40="","",IFERROR(INDEX('Položky'!$B$2:$B$31,MATCH($B40,'Položky'!$A$2:$A$31,0)),"neznámy kód"))</f>
        <v/>
      </c>
    </row>
    <row r="41" ht="18" customHeight="1">
      <c r="A41" s="4" t="n"/>
      <c r="B41" s="2" t="n"/>
      <c r="C41" s="2" t="n"/>
      <c r="D41" s="2" t="n"/>
      <c r="E41" s="3" t="n"/>
      <c r="F41" s="5" t="str">
        <f>IF($B41="","",IFERROR(INDEX('Položky'!$B$2:$B$31,MATCH($B41,'Položky'!$A$2:$A$31,0)),"neznámy kód"))</f>
        <v/>
      </c>
    </row>
  </sheetData>
  <autoFilter ref="A1:F41"/>
  <conditionalFormatting sqref="C2:C500">
    <cfRule type="expression" priority="1" dxfId="0">
      <formula>$C2="Príjem"</formula>
    </cfRule>
    <cfRule type="expression" priority="2" dxfId="1">
      <formula>$C2="Výdaj"</formula>
    </cfRule>
  </conditionalFormatting>
  <conditionalFormatting sqref="F2:F500">
    <cfRule type="expression" priority="3" dxfId="2">
      <formula>$F2="neznámy kód"</formula>
    </cfRule>
  </conditionalFormatting>
  <dataValidations count="4">
    <dataValidation sqref="A2:A500" showDropDown="0" showInputMessage="0" showErrorMessage="1" allowBlank="1" errorTitle="Neplatný dátum" error="Zadajte platný dátum, napríklad 14. 10. 2026." type="date" errorStyle="stop" operator="greaterThanOrEqual">
      <formula1>36526</formula1>
    </dataValidation>
    <dataValidation sqref="B2:B500" showDropDown="0" showInputMessage="0" showErrorMessage="1" allowBlank="0" errorTitle="Neplatná hodnota" error="Vyberte kód zo zoznamu. Novú položku najprv doplňte do hárka „Položky“." type="list" errorStyle="stop">
      <formula1>'Položky'!$A$2:$A$31</formula1>
    </dataValidation>
    <dataValidation sqref="C2:C500" showDropDown="0" showInputMessage="0" showErrorMessage="1" allowBlank="0" errorTitle="Neplatná hodnota" error="Vyberte typ pohybu: Príjem alebo Výdaj." type="list" errorStyle="stop">
      <formula1>"Príjem,Výdaj"</formula1>
    </dataValidation>
    <dataValidation sqref="D2:D500" showDropDown="0" showInputMessage="0" showErrorMessage="1" allowBlank="1" errorTitle="Neplatné číslo" error="Množstvo musí byť číslo väčšie ako 0. Typ (príjem alebo výdaj) určuje stĺpec C." type="decimal" errorStyle="stop" operator="greaterThan">
      <formula1>0</formula1>
    </dataValidation>
  </dataValidation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H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2" customWidth="1" min="3" max="3"/>
    <col width="13" customWidth="1" min="4" max="4"/>
    <col width="13" customWidth="1" min="5" max="5"/>
    <col width="14" customWidth="1" min="6" max="6"/>
    <col width="14" customWidth="1" min="7" max="7"/>
    <col width="20" customWidth="1" min="8" max="8"/>
  </cols>
  <sheetData>
    <row r="1" ht="26" customHeight="1">
      <c r="A1" s="6" t="inlineStr">
        <is>
          <t>Aktuálny stav skladu</t>
        </is>
      </c>
    </row>
    <row r="2">
      <c r="A2" s="7" t="str">
        <f>"Položiek pod minimom: "&amp;(COUNTIFS($H$5:$H$34,"Pod minimom")+COUNTIFS($H$5:$H$34,"Záporný stav"))</f>
        <v>Položiek pod minimom: 3</v>
      </c>
    </row>
    <row r="3">
      <c r="A3" s="8" t="inlineStr">
        <is>
          <t>Hárok sa počíta sám, nič doň nepíšte. Ukážka s vymyslenými dátami (AI tím Kolektív Lampáš).</t>
        </is>
      </c>
    </row>
    <row r="4" ht="34" customHeight="1">
      <c r="A4" s="1" t="inlineStr">
        <is>
          <t>Kód</t>
        </is>
      </c>
      <c r="B4" s="1" t="inlineStr">
        <is>
          <t>Názov položky</t>
        </is>
      </c>
      <c r="C4" s="1" t="inlineStr">
        <is>
          <t>Jednotka</t>
        </is>
      </c>
      <c r="D4" s="1" t="inlineStr">
        <is>
          <t>Príjem spolu</t>
        </is>
      </c>
      <c r="E4" s="1" t="inlineStr">
        <is>
          <t>Výdaj spolu</t>
        </is>
      </c>
      <c r="F4" s="1" t="inlineStr">
        <is>
          <t>Aktuálny stav</t>
        </is>
      </c>
      <c r="G4" s="1" t="inlineStr">
        <is>
          <t>Minimálny stav</t>
        </is>
      </c>
      <c r="H4" s="1" t="inlineStr">
        <is>
          <t>Upozornenie</t>
        </is>
      </c>
    </row>
    <row r="5" ht="18" customHeight="1">
      <c r="A5" s="2" t="str">
        <f>IF('Položky'!A2="","",'Položky'!A2)</f>
        <v>SKR-001</v>
      </c>
      <c r="B5" s="3" t="str">
        <f>IF($A5="","",'Položky'!B2&amp;"")</f>
        <v>Skrutky do dreva 4×40 (bal. 200 ks)</v>
      </c>
      <c r="C5" s="2" t="str">
        <f>IF($A5="","",'Položky'!C2&amp;"")</f>
        <v>bal.</v>
      </c>
      <c r="D5" s="2">
        <f>IF($A5="","",SUMIFS('Pohyby'!$D$2:$D$500,'Pohyby'!$B$2:$B$500,$A5,'Pohyby'!$C$2:$C$500,"Príjem"))</f>
        <v>8</v>
      </c>
      <c r="E5" s="2">
        <f>IF($A5="","",SUMIFS('Pohyby'!$D$2:$D$500,'Pohyby'!$B$2:$B$500,$A5,'Pohyby'!$C$2:$C$500,"Výdaj"))</f>
        <v>0</v>
      </c>
      <c r="F5" s="9">
        <f>IF($A5="","",ROUND($D5-$E5,3))</f>
        <v>8</v>
      </c>
      <c r="G5" s="2">
        <f>IF($A5="","",'Položky'!D2)</f>
        <v>3</v>
      </c>
      <c r="H5" s="2" t="str">
        <f>IF($A5="","",IF($F5&lt;0,"Záporný stav",IF($F5&lt;$G5,"Pod minimom","OK")))</f>
        <v>OK</v>
      </c>
    </row>
    <row r="6" ht="18" customHeight="1">
      <c r="A6" s="2" t="str">
        <f>IF('Položky'!A3="","",'Položky'!A3)</f>
        <v>SKR-002</v>
      </c>
      <c r="B6" s="3" t="str">
        <f>IF($A6="","",'Položky'!B3&amp;"")</f>
        <v>Skrutky do sadrokartónu 3,5×35 (bal. 500 ks)</v>
      </c>
      <c r="C6" s="2" t="str">
        <f>IF($A6="","",'Položky'!C3&amp;"")</f>
        <v>bal.</v>
      </c>
      <c r="D6" s="2">
        <f>IF($A6="","",SUMIFS('Pohyby'!$D$2:$D$500,'Pohyby'!$B$2:$B$500,$A6,'Pohyby'!$C$2:$C$500,"Príjem"))</f>
        <v>6</v>
      </c>
      <c r="E6" s="2">
        <f>IF($A6="","",SUMIFS('Pohyby'!$D$2:$D$500,'Pohyby'!$B$2:$B$500,$A6,'Pohyby'!$C$2:$C$500,"Výdaj"))</f>
        <v>3</v>
      </c>
      <c r="F6" s="9">
        <f>IF($A6="","",ROUND($D6-$E6,3))</f>
        <v>3</v>
      </c>
      <c r="G6" s="2">
        <f>IF($A6="","",'Položky'!D3)</f>
        <v>4</v>
      </c>
      <c r="H6" s="2" t="str">
        <f>IF($A6="","",IF($F6&lt;0,"Záporný stav",IF($F6&lt;$G6,"Pod minimom","OK")))</f>
        <v>Pod minimom</v>
      </c>
    </row>
    <row r="7" ht="18" customHeight="1">
      <c r="A7" s="2" t="str">
        <f>IF('Položky'!A4="","",'Položky'!A4)</f>
        <v>HMO-001</v>
      </c>
      <c r="B7" s="3" t="str">
        <f>IF($A7="","",'Položky'!B4&amp;"")</f>
        <v>Hmoždinky 8 mm (bal. 100 ks)</v>
      </c>
      <c r="C7" s="2" t="str">
        <f>IF($A7="","",'Položky'!C4&amp;"")</f>
        <v>bal.</v>
      </c>
      <c r="D7" s="2">
        <f>IF($A7="","",SUMIFS('Pohyby'!$D$2:$D$500,'Pohyby'!$B$2:$B$500,$A7,'Pohyby'!$C$2:$C$500,"Príjem"))</f>
        <v>12</v>
      </c>
      <c r="E7" s="2">
        <f>IF($A7="","",SUMIFS('Pohyby'!$D$2:$D$500,'Pohyby'!$B$2:$B$500,$A7,'Pohyby'!$C$2:$C$500,"Výdaj"))</f>
        <v>4</v>
      </c>
      <c r="F7" s="9">
        <f>IF($A7="","",ROUND($D7-$E7,3))</f>
        <v>8</v>
      </c>
      <c r="G7" s="2">
        <f>IF($A7="","",'Položky'!D4)</f>
        <v>5</v>
      </c>
      <c r="H7" s="2" t="str">
        <f>IF($A7="","",IF($F7&lt;0,"Záporný stav",IF($F7&lt;$G7,"Pod minimom","OK")))</f>
        <v>OK</v>
      </c>
    </row>
    <row r="8" ht="18" customHeight="1">
      <c r="A8" s="2" t="str">
        <f>IF('Položky'!A5="","",'Položky'!A5)</f>
        <v>LEP-001</v>
      </c>
      <c r="B8" s="3" t="str">
        <f>IF($A8="","",'Položky'!B5&amp;"")</f>
        <v>Lepidlo na obklady, 25 kg</v>
      </c>
      <c r="C8" s="2" t="str">
        <f>IF($A8="","",'Položky'!C5&amp;"")</f>
        <v>vrece</v>
      </c>
      <c r="D8" s="2">
        <f>IF($A8="","",SUMIFS('Pohyby'!$D$2:$D$500,'Pohyby'!$B$2:$B$500,$A8,'Pohyby'!$C$2:$C$500,"Príjem"))</f>
        <v>20</v>
      </c>
      <c r="E8" s="2">
        <f>IF($A8="","",SUMIFS('Pohyby'!$D$2:$D$500,'Pohyby'!$B$2:$B$500,$A8,'Pohyby'!$C$2:$C$500,"Výdaj"))</f>
        <v>6</v>
      </c>
      <c r="F8" s="9">
        <f>IF($A8="","",ROUND($D8-$E8,3))</f>
        <v>14</v>
      </c>
      <c r="G8" s="2">
        <f>IF($A8="","",'Položky'!D5)</f>
        <v>6</v>
      </c>
      <c r="H8" s="2" t="str">
        <f>IF($A8="","",IF($F8&lt;0,"Záporný stav",IF($F8&lt;$G8,"Pod minimom","OK")))</f>
        <v>OK</v>
      </c>
    </row>
    <row r="9" ht="18" customHeight="1">
      <c r="A9" s="2" t="str">
        <f>IF('Položky'!A6="","",'Položky'!A6)</f>
        <v>SAD-001</v>
      </c>
      <c r="B9" s="3" t="str">
        <f>IF($A9="","",'Položky'!B6&amp;"")</f>
        <v>Sadra štuková, 25 kg</v>
      </c>
      <c r="C9" s="2" t="str">
        <f>IF($A9="","",'Položky'!C6&amp;"")</f>
        <v>vrece</v>
      </c>
      <c r="D9" s="2">
        <f>IF($A9="","",SUMIFS('Pohyby'!$D$2:$D$500,'Pohyby'!$B$2:$B$500,$A9,'Pohyby'!$C$2:$C$500,"Príjem"))</f>
        <v>14</v>
      </c>
      <c r="E9" s="2">
        <f>IF($A9="","",SUMIFS('Pohyby'!$D$2:$D$500,'Pohyby'!$B$2:$B$500,$A9,'Pohyby'!$C$2:$C$500,"Výdaj"))</f>
        <v>8</v>
      </c>
      <c r="F9" s="9">
        <f>IF($A9="","",ROUND($D9-$E9,3))</f>
        <v>6</v>
      </c>
      <c r="G9" s="2">
        <f>IF($A9="","",'Položky'!D6)</f>
        <v>4</v>
      </c>
      <c r="H9" s="2" t="str">
        <f>IF($A9="","",IF($F9&lt;0,"Záporný stav",IF($F9&lt;$G9,"Pod minimom","OK")))</f>
        <v>OK</v>
      </c>
    </row>
    <row r="10" ht="18" customHeight="1">
      <c r="A10" s="2" t="str">
        <f>IF('Položky'!A7="","",'Položky'!A7)</f>
        <v>FAR-001</v>
      </c>
      <c r="B10" s="3" t="str">
        <f>IF($A10="","",'Položky'!B7&amp;"")</f>
        <v>Interiérová farba biela, 15 l</v>
      </c>
      <c r="C10" s="2" t="str">
        <f>IF($A10="","",'Položky'!C7&amp;"")</f>
        <v>vedro</v>
      </c>
      <c r="D10" s="2">
        <f>IF($A10="","",SUMIFS('Pohyby'!$D$2:$D$500,'Pohyby'!$B$2:$B$500,$A10,'Pohyby'!$C$2:$C$500,"Príjem"))</f>
        <v>6</v>
      </c>
      <c r="E10" s="2">
        <f>IF($A10="","",SUMIFS('Pohyby'!$D$2:$D$500,'Pohyby'!$B$2:$B$500,$A10,'Pohyby'!$C$2:$C$500,"Výdaj"))</f>
        <v>4</v>
      </c>
      <c r="F10" s="9">
        <f>IF($A10="","",ROUND($D10-$E10,3))</f>
        <v>2</v>
      </c>
      <c r="G10" s="2">
        <f>IF($A10="","",'Položky'!D7)</f>
        <v>3</v>
      </c>
      <c r="H10" s="2" t="str">
        <f>IF($A10="","",IF($F10&lt;0,"Záporný stav",IF($F10&lt;$G10,"Pod minimom","OK")))</f>
        <v>Pod minimom</v>
      </c>
    </row>
    <row r="11" ht="18" customHeight="1">
      <c r="A11" s="2" t="str">
        <f>IF('Položky'!A8="","",'Položky'!A8)</f>
        <v>PEN-001</v>
      </c>
      <c r="B11" s="3" t="str">
        <f>IF($A11="","",'Položky'!B8&amp;"")</f>
        <v>Penetračný náter, 5 l</v>
      </c>
      <c r="C11" s="2" t="str">
        <f>IF($A11="","",'Položky'!C8&amp;"")</f>
        <v>ks</v>
      </c>
      <c r="D11" s="2">
        <f>IF($A11="","",SUMIFS('Pohyby'!$D$2:$D$500,'Pohyby'!$B$2:$B$500,$A11,'Pohyby'!$C$2:$C$500,"Príjem"))</f>
        <v>8</v>
      </c>
      <c r="E11" s="2">
        <f>IF($A11="","",SUMIFS('Pohyby'!$D$2:$D$500,'Pohyby'!$B$2:$B$500,$A11,'Pohyby'!$C$2:$C$500,"Výdaj"))</f>
        <v>0</v>
      </c>
      <c r="F11" s="9">
        <f>IF($A11="","",ROUND($D11-$E11,3))</f>
        <v>8</v>
      </c>
      <c r="G11" s="2">
        <f>IF($A11="","",'Položky'!D8)</f>
        <v>4</v>
      </c>
      <c r="H11" s="2" t="str">
        <f>IF($A11="","",IF($F11&lt;0,"Záporný stav",IF($F11&lt;$G11,"Pod minimom","OK")))</f>
        <v>OK</v>
      </c>
    </row>
    <row r="12" ht="18" customHeight="1">
      <c r="A12" s="2" t="str">
        <f>IF('Položky'!A9="","",'Položky'!A9)</f>
        <v>PAS-001</v>
      </c>
      <c r="B12" s="3" t="str">
        <f>IF($A12="","",'Položky'!B9&amp;"")</f>
        <v>Maliarska páska, 50 mm</v>
      </c>
      <c r="C12" s="2" t="str">
        <f>IF($A12="","",'Položky'!C9&amp;"")</f>
        <v>ks</v>
      </c>
      <c r="D12" s="2">
        <f>IF($A12="","",SUMIFS('Pohyby'!$D$2:$D$500,'Pohyby'!$B$2:$B$500,$A12,'Pohyby'!$C$2:$C$500,"Príjem"))</f>
        <v>24</v>
      </c>
      <c r="E12" s="2">
        <f>IF($A12="","",SUMIFS('Pohyby'!$D$2:$D$500,'Pohyby'!$B$2:$B$500,$A12,'Pohyby'!$C$2:$C$500,"Výdaj"))</f>
        <v>16</v>
      </c>
      <c r="F12" s="9">
        <f>IF($A12="","",ROUND($D12-$E12,3))</f>
        <v>8</v>
      </c>
      <c r="G12" s="2">
        <f>IF($A12="","",'Položky'!D9)</f>
        <v>10</v>
      </c>
      <c r="H12" s="2" t="str">
        <f>IF($A12="","",IF($F12&lt;0,"Záporný stav",IF($F12&lt;$G12,"Pod minimom","OK")))</f>
        <v>Pod minimom</v>
      </c>
    </row>
    <row r="13" ht="18" customHeight="1">
      <c r="A13" s="2" t="str">
        <f>IF('Položky'!A10="","",'Položky'!A10)</f>
        <v>FOL-001</v>
      </c>
      <c r="B13" s="3" t="str">
        <f>IF($A13="","",'Položky'!B10&amp;"")</f>
        <v>Krycia fólia, 4×5 m</v>
      </c>
      <c r="C13" s="2" t="str">
        <f>IF($A13="","",'Položky'!C10&amp;"")</f>
        <v>ks</v>
      </c>
      <c r="D13" s="2">
        <f>IF($A13="","",SUMIFS('Pohyby'!$D$2:$D$500,'Pohyby'!$B$2:$B$500,$A13,'Pohyby'!$C$2:$C$500,"Príjem"))</f>
        <v>16</v>
      </c>
      <c r="E13" s="2">
        <f>IF($A13="","",SUMIFS('Pohyby'!$D$2:$D$500,'Pohyby'!$B$2:$B$500,$A13,'Pohyby'!$C$2:$C$500,"Výdaj"))</f>
        <v>0</v>
      </c>
      <c r="F13" s="9">
        <f>IF($A13="","",ROUND($D13-$E13,3))</f>
        <v>16</v>
      </c>
      <c r="G13" s="2">
        <f>IF($A13="","",'Položky'!D10)</f>
        <v>8</v>
      </c>
      <c r="H13" s="2" t="str">
        <f>IF($A13="","",IF($F13&lt;0,"Záporný stav",IF($F13&lt;$G13,"Pod minimom","OK")))</f>
        <v>OK</v>
      </c>
    </row>
    <row r="14" ht="18" customHeight="1">
      <c r="A14" s="2" t="str">
        <f>IF('Položky'!A11="","",'Položky'!A11)</f>
        <v>SIL-001</v>
      </c>
      <c r="B14" s="3" t="str">
        <f>IF($A14="","",'Položky'!B11&amp;"")</f>
        <v>Silikón sanitárny biely</v>
      </c>
      <c r="C14" s="2" t="str">
        <f>IF($A14="","",'Položky'!C11&amp;"")</f>
        <v>ks</v>
      </c>
      <c r="D14" s="2">
        <f>IF($A14="","",SUMIFS('Pohyby'!$D$2:$D$500,'Pohyby'!$B$2:$B$500,$A14,'Pohyby'!$C$2:$C$500,"Príjem"))</f>
        <v>12</v>
      </c>
      <c r="E14" s="2">
        <f>IF($A14="","",SUMIFS('Pohyby'!$D$2:$D$500,'Pohyby'!$B$2:$B$500,$A14,'Pohyby'!$C$2:$C$500,"Výdaj"))</f>
        <v>0</v>
      </c>
      <c r="F14" s="9">
        <f>IF($A14="","",ROUND($D14-$E14,3))</f>
        <v>12</v>
      </c>
      <c r="G14" s="2">
        <f>IF($A14="","",'Položky'!D11)</f>
        <v>6</v>
      </c>
      <c r="H14" s="2" t="str">
        <f>IF($A14="","",IF($F14&lt;0,"Záporný stav",IF($F14&lt;$G14,"Pod minimom","OK")))</f>
        <v>OK</v>
      </c>
    </row>
    <row r="15" ht="18" customHeight="1">
      <c r="A15" s="2" t="str">
        <f>IF('Položky'!A12="","",'Položky'!A12)</f>
        <v>KAB-001</v>
      </c>
      <c r="B15" s="3" t="str">
        <f>IF($A15="","",'Položky'!B12&amp;"")</f>
        <v>Kábel 3×1,5 mm²</v>
      </c>
      <c r="C15" s="2" t="str">
        <f>IF($A15="","",'Položky'!C12&amp;"")</f>
        <v>m</v>
      </c>
      <c r="D15" s="2">
        <f>IF($A15="","",SUMIFS('Pohyby'!$D$2:$D$500,'Pohyby'!$B$2:$B$500,$A15,'Pohyby'!$C$2:$C$500,"Príjem"))</f>
        <v>150</v>
      </c>
      <c r="E15" s="2">
        <f>IF($A15="","",SUMIFS('Pohyby'!$D$2:$D$500,'Pohyby'!$B$2:$B$500,$A15,'Pohyby'!$C$2:$C$500,"Výdaj"))</f>
        <v>100</v>
      </c>
      <c r="F15" s="9">
        <f>IF($A15="","",ROUND($D15-$E15,3))</f>
        <v>50</v>
      </c>
      <c r="G15" s="2">
        <f>IF($A15="","",'Položky'!D12)</f>
        <v>50</v>
      </c>
      <c r="H15" s="2" t="str">
        <f>IF($A15="","",IF($F15&lt;0,"Záporný stav",IF($F15&lt;$G15,"Pod minimom","OK")))</f>
        <v>OK</v>
      </c>
    </row>
    <row r="16" ht="18" customHeight="1">
      <c r="A16" s="2" t="str">
        <f>IF('Položky'!A13="","",'Položky'!A13)</f>
        <v>ZAS-001</v>
      </c>
      <c r="B16" s="3" t="str">
        <f>IF($A16="","",'Položky'!B13&amp;"")</f>
        <v>Zásuvka s rámčekom</v>
      </c>
      <c r="C16" s="2" t="str">
        <f>IF($A16="","",'Položky'!C13&amp;"")</f>
        <v>ks</v>
      </c>
      <c r="D16" s="2">
        <f>IF($A16="","",SUMIFS('Pohyby'!$D$2:$D$500,'Pohyby'!$B$2:$B$500,$A16,'Pohyby'!$C$2:$C$500,"Príjem"))</f>
        <v>30</v>
      </c>
      <c r="E16" s="2">
        <f>IF($A16="","",SUMIFS('Pohyby'!$D$2:$D$500,'Pohyby'!$B$2:$B$500,$A16,'Pohyby'!$C$2:$C$500,"Výdaj"))</f>
        <v>18</v>
      </c>
      <c r="F16" s="9">
        <f>IF($A16="","",ROUND($D16-$E16,3))</f>
        <v>12</v>
      </c>
      <c r="G16" s="2">
        <f>IF($A16="","",'Položky'!D13)</f>
        <v>10</v>
      </c>
      <c r="H16" s="2" t="str">
        <f>IF($A16="","",IF($F16&lt;0,"Záporný stav",IF($F16&lt;$G16,"Pod minimom","OK")))</f>
        <v>OK</v>
      </c>
    </row>
    <row r="17" ht="18" customHeight="1">
      <c r="A17" s="2" t="str">
        <f>IF('Položky'!A14="","",'Položky'!A14)</f>
        <v>IST-001</v>
      </c>
      <c r="B17" s="3" t="str">
        <f>IF($A17="","",'Položky'!B14&amp;"")</f>
        <v>Istič 1-pólový 16 A</v>
      </c>
      <c r="C17" s="2" t="str">
        <f>IF($A17="","",'Položky'!C14&amp;"")</f>
        <v>ks</v>
      </c>
      <c r="D17" s="2">
        <f>IF($A17="","",SUMIFS('Pohyby'!$D$2:$D$500,'Pohyby'!$B$2:$B$500,$A17,'Pohyby'!$C$2:$C$500,"Príjem"))</f>
        <v>18</v>
      </c>
      <c r="E17" s="2">
        <f>IF($A17="","",SUMIFS('Pohyby'!$D$2:$D$500,'Pohyby'!$B$2:$B$500,$A17,'Pohyby'!$C$2:$C$500,"Výdaj"))</f>
        <v>0</v>
      </c>
      <c r="F17" s="9">
        <f>IF($A17="","",ROUND($D17-$E17,3))</f>
        <v>18</v>
      </c>
      <c r="G17" s="2">
        <f>IF($A17="","",'Položky'!D14)</f>
        <v>6</v>
      </c>
      <c r="H17" s="2" t="str">
        <f>IF($A17="","",IF($F17&lt;0,"Záporný stav",IF($F17&lt;$G17,"Pod minimom","OK")))</f>
        <v>OK</v>
      </c>
    </row>
    <row r="18" ht="18" customHeight="1">
      <c r="A18" s="2" t="str">
        <f>IF('Položky'!A15="","",'Položky'!A15)</f>
        <v>RUK-001</v>
      </c>
      <c r="B18" s="3" t="str">
        <f>IF($A18="","",'Položky'!B15&amp;"")</f>
        <v>Pracovné rukavice</v>
      </c>
      <c r="C18" s="2" t="str">
        <f>IF($A18="","",'Položky'!C15&amp;"")</f>
        <v>pár</v>
      </c>
      <c r="D18" s="2">
        <f>IF($A18="","",SUMIFS('Pohyby'!$D$2:$D$500,'Pohyby'!$B$2:$B$500,$A18,'Pohyby'!$C$2:$C$500,"Príjem"))</f>
        <v>20</v>
      </c>
      <c r="E18" s="2">
        <f>IF($A18="","",SUMIFS('Pohyby'!$D$2:$D$500,'Pohyby'!$B$2:$B$500,$A18,'Pohyby'!$C$2:$C$500,"Výdaj"))</f>
        <v>0</v>
      </c>
      <c r="F18" s="9">
        <f>IF($A18="","",ROUND($D18-$E18,3))</f>
        <v>20</v>
      </c>
      <c r="G18" s="2">
        <f>IF($A18="","",'Položky'!D15)</f>
        <v>8</v>
      </c>
      <c r="H18" s="2" t="str">
        <f>IF($A18="","",IF($F18&lt;0,"Záporný stav",IF($F18&lt;$G18,"Pod minimom","OK")))</f>
        <v>OK</v>
      </c>
    </row>
    <row r="19" ht="18" customHeight="1">
      <c r="A19" s="2" t="str">
        <f>IF('Položky'!A16="","",'Položky'!A16)</f>
        <v>ZIA-001</v>
      </c>
      <c r="B19" s="3" t="str">
        <f>IF($A19="","",'Položky'!B16&amp;"")</f>
        <v>Žiarovka LED 10 W</v>
      </c>
      <c r="C19" s="2" t="str">
        <f>IF($A19="","",'Položky'!C16&amp;"")</f>
        <v>ks</v>
      </c>
      <c r="D19" s="2">
        <f>IF($A19="","",SUMIFS('Pohyby'!$D$2:$D$500,'Pohyby'!$B$2:$B$500,$A19,'Pohyby'!$C$2:$C$500,"Príjem"))</f>
        <v>40</v>
      </c>
      <c r="E19" s="2">
        <f>IF($A19="","",SUMIFS('Pohyby'!$D$2:$D$500,'Pohyby'!$B$2:$B$500,$A19,'Pohyby'!$C$2:$C$500,"Výdaj"))</f>
        <v>0</v>
      </c>
      <c r="F19" s="9">
        <f>IF($A19="","",ROUND($D19-$E19,3))</f>
        <v>40</v>
      </c>
      <c r="G19" s="2">
        <f>IF($A19="","",'Položky'!D16)</f>
        <v>12</v>
      </c>
      <c r="H19" s="2" t="str">
        <f>IF($A19="","",IF($F19&lt;0,"Záporný stav",IF($F19&lt;$G19,"Pod minimom","OK")))</f>
        <v>OK</v>
      </c>
    </row>
    <row r="20" ht="18" customHeight="1">
      <c r="A20" s="2" t="str">
        <f>IF('Položky'!A17="","",'Položky'!A17)</f>
        <v/>
      </c>
      <c r="B20" s="3" t="str">
        <f>IF($A20="","",'Položky'!B17&amp;"")</f>
        <v/>
      </c>
      <c r="C20" s="2" t="str">
        <f>IF($A20="","",'Položky'!C17&amp;"")</f>
        <v/>
      </c>
      <c r="D20" s="2" t="str">
        <f>IF($A20="","",SUMIFS('Pohyby'!$D$2:$D$500,'Pohyby'!$B$2:$B$500,$A20,'Pohyby'!$C$2:$C$500,"Príjem"))</f>
        <v/>
      </c>
      <c r="E20" s="2" t="str">
        <f>IF($A20="","",SUMIFS('Pohyby'!$D$2:$D$500,'Pohyby'!$B$2:$B$500,$A20,'Pohyby'!$C$2:$C$500,"Výdaj"))</f>
        <v/>
      </c>
      <c r="F20" s="9" t="str">
        <f>IF($A20="","",ROUND($D20-$E20,3))</f>
        <v/>
      </c>
      <c r="G20" s="2" t="str">
        <f>IF($A20="","",'Položky'!D17)</f>
        <v/>
      </c>
      <c r="H20" s="2" t="str">
        <f>IF($A20="","",IF($F20&lt;0,"Záporný stav",IF($F20&lt;$G20,"Pod minimom","OK")))</f>
        <v/>
      </c>
    </row>
    <row r="21" ht="18" customHeight="1">
      <c r="A21" s="2" t="str">
        <f>IF('Položky'!A18="","",'Položky'!A18)</f>
        <v/>
      </c>
      <c r="B21" s="3" t="str">
        <f>IF($A21="","",'Položky'!B18&amp;"")</f>
        <v/>
      </c>
      <c r="C21" s="2" t="str">
        <f>IF($A21="","",'Položky'!C18&amp;"")</f>
        <v/>
      </c>
      <c r="D21" s="2" t="str">
        <f>IF($A21="","",SUMIFS('Pohyby'!$D$2:$D$500,'Pohyby'!$B$2:$B$500,$A21,'Pohyby'!$C$2:$C$500,"Príjem"))</f>
        <v/>
      </c>
      <c r="E21" s="2" t="str">
        <f>IF($A21="","",SUMIFS('Pohyby'!$D$2:$D$500,'Pohyby'!$B$2:$B$500,$A21,'Pohyby'!$C$2:$C$500,"Výdaj"))</f>
        <v/>
      </c>
      <c r="F21" s="9" t="str">
        <f>IF($A21="","",ROUND($D21-$E21,3))</f>
        <v/>
      </c>
      <c r="G21" s="2" t="str">
        <f>IF($A21="","",'Položky'!D18)</f>
        <v/>
      </c>
      <c r="H21" s="2" t="str">
        <f>IF($A21="","",IF($F21&lt;0,"Záporný stav",IF($F21&lt;$G21,"Pod minimom","OK")))</f>
        <v/>
      </c>
    </row>
    <row r="22" ht="18" customHeight="1">
      <c r="A22" s="2" t="str">
        <f>IF('Položky'!A19="","",'Položky'!A19)</f>
        <v/>
      </c>
      <c r="B22" s="3" t="str">
        <f>IF($A22="","",'Položky'!B19&amp;"")</f>
        <v/>
      </c>
      <c r="C22" s="2" t="str">
        <f>IF($A22="","",'Položky'!C19&amp;"")</f>
        <v/>
      </c>
      <c r="D22" s="2" t="str">
        <f>IF($A22="","",SUMIFS('Pohyby'!$D$2:$D$500,'Pohyby'!$B$2:$B$500,$A22,'Pohyby'!$C$2:$C$500,"Príjem"))</f>
        <v/>
      </c>
      <c r="E22" s="2" t="str">
        <f>IF($A22="","",SUMIFS('Pohyby'!$D$2:$D$500,'Pohyby'!$B$2:$B$500,$A22,'Pohyby'!$C$2:$C$500,"Výdaj"))</f>
        <v/>
      </c>
      <c r="F22" s="9" t="str">
        <f>IF($A22="","",ROUND($D22-$E22,3))</f>
        <v/>
      </c>
      <c r="G22" s="2" t="str">
        <f>IF($A22="","",'Položky'!D19)</f>
        <v/>
      </c>
      <c r="H22" s="2" t="str">
        <f>IF($A22="","",IF($F22&lt;0,"Záporný stav",IF($F22&lt;$G22,"Pod minimom","OK")))</f>
        <v/>
      </c>
    </row>
    <row r="23" ht="18" customHeight="1">
      <c r="A23" s="2" t="str">
        <f>IF('Položky'!A20="","",'Položky'!A20)</f>
        <v/>
      </c>
      <c r="B23" s="3" t="str">
        <f>IF($A23="","",'Položky'!B20&amp;"")</f>
        <v/>
      </c>
      <c r="C23" s="2" t="str">
        <f>IF($A23="","",'Položky'!C20&amp;"")</f>
        <v/>
      </c>
      <c r="D23" s="2" t="str">
        <f>IF($A23="","",SUMIFS('Pohyby'!$D$2:$D$500,'Pohyby'!$B$2:$B$500,$A23,'Pohyby'!$C$2:$C$500,"Príjem"))</f>
        <v/>
      </c>
      <c r="E23" s="2" t="str">
        <f>IF($A23="","",SUMIFS('Pohyby'!$D$2:$D$500,'Pohyby'!$B$2:$B$500,$A23,'Pohyby'!$C$2:$C$500,"Výdaj"))</f>
        <v/>
      </c>
      <c r="F23" s="9" t="str">
        <f>IF($A23="","",ROUND($D23-$E23,3))</f>
        <v/>
      </c>
      <c r="G23" s="2" t="str">
        <f>IF($A23="","",'Položky'!D20)</f>
        <v/>
      </c>
      <c r="H23" s="2" t="str">
        <f>IF($A23="","",IF($F23&lt;0,"Záporný stav",IF($F23&lt;$G23,"Pod minimom","OK")))</f>
        <v/>
      </c>
    </row>
    <row r="24" ht="18" customHeight="1">
      <c r="A24" s="2" t="str">
        <f>IF('Položky'!A21="","",'Položky'!A21)</f>
        <v/>
      </c>
      <c r="B24" s="3" t="str">
        <f>IF($A24="","",'Položky'!B21&amp;"")</f>
        <v/>
      </c>
      <c r="C24" s="2" t="str">
        <f>IF($A24="","",'Položky'!C21&amp;"")</f>
        <v/>
      </c>
      <c r="D24" s="2" t="str">
        <f>IF($A24="","",SUMIFS('Pohyby'!$D$2:$D$500,'Pohyby'!$B$2:$B$500,$A24,'Pohyby'!$C$2:$C$500,"Príjem"))</f>
        <v/>
      </c>
      <c r="E24" s="2" t="str">
        <f>IF($A24="","",SUMIFS('Pohyby'!$D$2:$D$500,'Pohyby'!$B$2:$B$500,$A24,'Pohyby'!$C$2:$C$500,"Výdaj"))</f>
        <v/>
      </c>
      <c r="F24" s="9" t="str">
        <f>IF($A24="","",ROUND($D24-$E24,3))</f>
        <v/>
      </c>
      <c r="G24" s="2" t="str">
        <f>IF($A24="","",'Položky'!D21)</f>
        <v/>
      </c>
      <c r="H24" s="2" t="str">
        <f>IF($A24="","",IF($F24&lt;0,"Záporný stav",IF($F24&lt;$G24,"Pod minimom","OK")))</f>
        <v/>
      </c>
    </row>
    <row r="25" ht="18" customHeight="1">
      <c r="A25" s="2" t="str">
        <f>IF('Položky'!A22="","",'Položky'!A22)</f>
        <v/>
      </c>
      <c r="B25" s="3" t="str">
        <f>IF($A25="","",'Položky'!B22&amp;"")</f>
        <v/>
      </c>
      <c r="C25" s="2" t="str">
        <f>IF($A25="","",'Položky'!C22&amp;"")</f>
        <v/>
      </c>
      <c r="D25" s="2" t="str">
        <f>IF($A25="","",SUMIFS('Pohyby'!$D$2:$D$500,'Pohyby'!$B$2:$B$500,$A25,'Pohyby'!$C$2:$C$500,"Príjem"))</f>
        <v/>
      </c>
      <c r="E25" s="2" t="str">
        <f>IF($A25="","",SUMIFS('Pohyby'!$D$2:$D$500,'Pohyby'!$B$2:$B$500,$A25,'Pohyby'!$C$2:$C$500,"Výdaj"))</f>
        <v/>
      </c>
      <c r="F25" s="9" t="str">
        <f>IF($A25="","",ROUND($D25-$E25,3))</f>
        <v/>
      </c>
      <c r="G25" s="2" t="str">
        <f>IF($A25="","",'Položky'!D22)</f>
        <v/>
      </c>
      <c r="H25" s="2" t="str">
        <f>IF($A25="","",IF($F25&lt;0,"Záporný stav",IF($F25&lt;$G25,"Pod minimom","OK")))</f>
        <v/>
      </c>
    </row>
    <row r="26" ht="18" customHeight="1">
      <c r="A26" s="2" t="str">
        <f>IF('Položky'!A23="","",'Položky'!A23)</f>
        <v/>
      </c>
      <c r="B26" s="3" t="str">
        <f>IF($A26="","",'Položky'!B23&amp;"")</f>
        <v/>
      </c>
      <c r="C26" s="2" t="str">
        <f>IF($A26="","",'Položky'!C23&amp;"")</f>
        <v/>
      </c>
      <c r="D26" s="2" t="str">
        <f>IF($A26="","",SUMIFS('Pohyby'!$D$2:$D$500,'Pohyby'!$B$2:$B$500,$A26,'Pohyby'!$C$2:$C$500,"Príjem"))</f>
        <v/>
      </c>
      <c r="E26" s="2" t="str">
        <f>IF($A26="","",SUMIFS('Pohyby'!$D$2:$D$500,'Pohyby'!$B$2:$B$500,$A26,'Pohyby'!$C$2:$C$500,"Výdaj"))</f>
        <v/>
      </c>
      <c r="F26" s="9" t="str">
        <f>IF($A26="","",ROUND($D26-$E26,3))</f>
        <v/>
      </c>
      <c r="G26" s="2" t="str">
        <f>IF($A26="","",'Položky'!D23)</f>
        <v/>
      </c>
      <c r="H26" s="2" t="str">
        <f>IF($A26="","",IF($F26&lt;0,"Záporný stav",IF($F26&lt;$G26,"Pod minimom","OK")))</f>
        <v/>
      </c>
    </row>
    <row r="27" ht="18" customHeight="1">
      <c r="A27" s="2" t="str">
        <f>IF('Položky'!A24="","",'Položky'!A24)</f>
        <v/>
      </c>
      <c r="B27" s="3" t="str">
        <f>IF($A27="","",'Položky'!B24&amp;"")</f>
        <v/>
      </c>
      <c r="C27" s="2" t="str">
        <f>IF($A27="","",'Položky'!C24&amp;"")</f>
        <v/>
      </c>
      <c r="D27" s="2" t="str">
        <f>IF($A27="","",SUMIFS('Pohyby'!$D$2:$D$500,'Pohyby'!$B$2:$B$500,$A27,'Pohyby'!$C$2:$C$500,"Príjem"))</f>
        <v/>
      </c>
      <c r="E27" s="2" t="str">
        <f>IF($A27="","",SUMIFS('Pohyby'!$D$2:$D$500,'Pohyby'!$B$2:$B$500,$A27,'Pohyby'!$C$2:$C$500,"Výdaj"))</f>
        <v/>
      </c>
      <c r="F27" s="9" t="str">
        <f>IF($A27="","",ROUND($D27-$E27,3))</f>
        <v/>
      </c>
      <c r="G27" s="2" t="str">
        <f>IF($A27="","",'Položky'!D24)</f>
        <v/>
      </c>
      <c r="H27" s="2" t="str">
        <f>IF($A27="","",IF($F27&lt;0,"Záporný stav",IF($F27&lt;$G27,"Pod minimom","OK")))</f>
        <v/>
      </c>
    </row>
    <row r="28" ht="18" customHeight="1">
      <c r="A28" s="2" t="str">
        <f>IF('Položky'!A25="","",'Položky'!A25)</f>
        <v/>
      </c>
      <c r="B28" s="3" t="str">
        <f>IF($A28="","",'Položky'!B25&amp;"")</f>
        <v/>
      </c>
      <c r="C28" s="2" t="str">
        <f>IF($A28="","",'Položky'!C25&amp;"")</f>
        <v/>
      </c>
      <c r="D28" s="2" t="str">
        <f>IF($A28="","",SUMIFS('Pohyby'!$D$2:$D$500,'Pohyby'!$B$2:$B$500,$A28,'Pohyby'!$C$2:$C$500,"Príjem"))</f>
        <v/>
      </c>
      <c r="E28" s="2" t="str">
        <f>IF($A28="","",SUMIFS('Pohyby'!$D$2:$D$500,'Pohyby'!$B$2:$B$500,$A28,'Pohyby'!$C$2:$C$500,"Výdaj"))</f>
        <v/>
      </c>
      <c r="F28" s="9" t="str">
        <f>IF($A28="","",ROUND($D28-$E28,3))</f>
        <v/>
      </c>
      <c r="G28" s="2" t="str">
        <f>IF($A28="","",'Položky'!D25)</f>
        <v/>
      </c>
      <c r="H28" s="2" t="str">
        <f>IF($A28="","",IF($F28&lt;0,"Záporný stav",IF($F28&lt;$G28,"Pod minimom","OK")))</f>
        <v/>
      </c>
    </row>
    <row r="29" ht="18" customHeight="1">
      <c r="A29" s="2" t="str">
        <f>IF('Položky'!A26="","",'Položky'!A26)</f>
        <v/>
      </c>
      <c r="B29" s="3" t="str">
        <f>IF($A29="","",'Položky'!B26&amp;"")</f>
        <v/>
      </c>
      <c r="C29" s="2" t="str">
        <f>IF($A29="","",'Položky'!C26&amp;"")</f>
        <v/>
      </c>
      <c r="D29" s="2" t="str">
        <f>IF($A29="","",SUMIFS('Pohyby'!$D$2:$D$500,'Pohyby'!$B$2:$B$500,$A29,'Pohyby'!$C$2:$C$500,"Príjem"))</f>
        <v/>
      </c>
      <c r="E29" s="2" t="str">
        <f>IF($A29="","",SUMIFS('Pohyby'!$D$2:$D$500,'Pohyby'!$B$2:$B$500,$A29,'Pohyby'!$C$2:$C$500,"Výdaj"))</f>
        <v/>
      </c>
      <c r="F29" s="9" t="str">
        <f>IF($A29="","",ROUND($D29-$E29,3))</f>
        <v/>
      </c>
      <c r="G29" s="2" t="str">
        <f>IF($A29="","",'Položky'!D26)</f>
        <v/>
      </c>
      <c r="H29" s="2" t="str">
        <f>IF($A29="","",IF($F29&lt;0,"Záporný stav",IF($F29&lt;$G29,"Pod minimom","OK")))</f>
        <v/>
      </c>
    </row>
    <row r="30" ht="18" customHeight="1">
      <c r="A30" s="2" t="str">
        <f>IF('Položky'!A27="","",'Položky'!A27)</f>
        <v/>
      </c>
      <c r="B30" s="3" t="str">
        <f>IF($A30="","",'Položky'!B27&amp;"")</f>
        <v/>
      </c>
      <c r="C30" s="2" t="str">
        <f>IF($A30="","",'Položky'!C27&amp;"")</f>
        <v/>
      </c>
      <c r="D30" s="2" t="str">
        <f>IF($A30="","",SUMIFS('Pohyby'!$D$2:$D$500,'Pohyby'!$B$2:$B$500,$A30,'Pohyby'!$C$2:$C$500,"Príjem"))</f>
        <v/>
      </c>
      <c r="E30" s="2" t="str">
        <f>IF($A30="","",SUMIFS('Pohyby'!$D$2:$D$500,'Pohyby'!$B$2:$B$500,$A30,'Pohyby'!$C$2:$C$500,"Výdaj"))</f>
        <v/>
      </c>
      <c r="F30" s="9" t="str">
        <f>IF($A30="","",ROUND($D30-$E30,3))</f>
        <v/>
      </c>
      <c r="G30" s="2" t="str">
        <f>IF($A30="","",'Položky'!D27)</f>
        <v/>
      </c>
      <c r="H30" s="2" t="str">
        <f>IF($A30="","",IF($F30&lt;0,"Záporný stav",IF($F30&lt;$G30,"Pod minimom","OK")))</f>
        <v/>
      </c>
    </row>
    <row r="31" ht="18" customHeight="1">
      <c r="A31" s="2" t="str">
        <f>IF('Položky'!A28="","",'Položky'!A28)</f>
        <v/>
      </c>
      <c r="B31" s="3" t="str">
        <f>IF($A31="","",'Položky'!B28&amp;"")</f>
        <v/>
      </c>
      <c r="C31" s="2" t="str">
        <f>IF($A31="","",'Položky'!C28&amp;"")</f>
        <v/>
      </c>
      <c r="D31" s="2" t="str">
        <f>IF($A31="","",SUMIFS('Pohyby'!$D$2:$D$500,'Pohyby'!$B$2:$B$500,$A31,'Pohyby'!$C$2:$C$500,"Príjem"))</f>
        <v/>
      </c>
      <c r="E31" s="2" t="str">
        <f>IF($A31="","",SUMIFS('Pohyby'!$D$2:$D$500,'Pohyby'!$B$2:$B$500,$A31,'Pohyby'!$C$2:$C$500,"Výdaj"))</f>
        <v/>
      </c>
      <c r="F31" s="9" t="str">
        <f>IF($A31="","",ROUND($D31-$E31,3))</f>
        <v/>
      </c>
      <c r="G31" s="2" t="str">
        <f>IF($A31="","",'Položky'!D28)</f>
        <v/>
      </c>
      <c r="H31" s="2" t="str">
        <f>IF($A31="","",IF($F31&lt;0,"Záporný stav",IF($F31&lt;$G31,"Pod minimom","OK")))</f>
        <v/>
      </c>
    </row>
    <row r="32" ht="18" customHeight="1">
      <c r="A32" s="2" t="str">
        <f>IF('Položky'!A29="","",'Položky'!A29)</f>
        <v/>
      </c>
      <c r="B32" s="3" t="str">
        <f>IF($A32="","",'Položky'!B29&amp;"")</f>
        <v/>
      </c>
      <c r="C32" s="2" t="str">
        <f>IF($A32="","",'Položky'!C29&amp;"")</f>
        <v/>
      </c>
      <c r="D32" s="2" t="str">
        <f>IF($A32="","",SUMIFS('Pohyby'!$D$2:$D$500,'Pohyby'!$B$2:$B$500,$A32,'Pohyby'!$C$2:$C$500,"Príjem"))</f>
        <v/>
      </c>
      <c r="E32" s="2" t="str">
        <f>IF($A32="","",SUMIFS('Pohyby'!$D$2:$D$500,'Pohyby'!$B$2:$B$500,$A32,'Pohyby'!$C$2:$C$500,"Výdaj"))</f>
        <v/>
      </c>
      <c r="F32" s="9" t="str">
        <f>IF($A32="","",ROUND($D32-$E32,3))</f>
        <v/>
      </c>
      <c r="G32" s="2" t="str">
        <f>IF($A32="","",'Položky'!D29)</f>
        <v/>
      </c>
      <c r="H32" s="2" t="str">
        <f>IF($A32="","",IF($F32&lt;0,"Záporný stav",IF($F32&lt;$G32,"Pod minimom","OK")))</f>
        <v/>
      </c>
    </row>
    <row r="33" ht="18" customHeight="1">
      <c r="A33" s="2" t="str">
        <f>IF('Položky'!A30="","",'Položky'!A30)</f>
        <v/>
      </c>
      <c r="B33" s="3" t="str">
        <f>IF($A33="","",'Položky'!B30&amp;"")</f>
        <v/>
      </c>
      <c r="C33" s="2" t="str">
        <f>IF($A33="","",'Položky'!C30&amp;"")</f>
        <v/>
      </c>
      <c r="D33" s="2" t="str">
        <f>IF($A33="","",SUMIFS('Pohyby'!$D$2:$D$500,'Pohyby'!$B$2:$B$500,$A33,'Pohyby'!$C$2:$C$500,"Príjem"))</f>
        <v/>
      </c>
      <c r="E33" s="2" t="str">
        <f>IF($A33="","",SUMIFS('Pohyby'!$D$2:$D$500,'Pohyby'!$B$2:$B$500,$A33,'Pohyby'!$C$2:$C$500,"Výdaj"))</f>
        <v/>
      </c>
      <c r="F33" s="9" t="str">
        <f>IF($A33="","",ROUND($D33-$E33,3))</f>
        <v/>
      </c>
      <c r="G33" s="2" t="str">
        <f>IF($A33="","",'Položky'!D30)</f>
        <v/>
      </c>
      <c r="H33" s="2" t="str">
        <f>IF($A33="","",IF($F33&lt;0,"Záporný stav",IF($F33&lt;$G33,"Pod minimom","OK")))</f>
        <v/>
      </c>
    </row>
    <row r="34" ht="18" customHeight="1">
      <c r="A34" s="2" t="str">
        <f>IF('Položky'!A31="","",'Položky'!A31)</f>
        <v/>
      </c>
      <c r="B34" s="3" t="str">
        <f>IF($A34="","",'Položky'!B31&amp;"")</f>
        <v/>
      </c>
      <c r="C34" s="2" t="str">
        <f>IF($A34="","",'Položky'!C31&amp;"")</f>
        <v/>
      </c>
      <c r="D34" s="2" t="str">
        <f>IF($A34="","",SUMIFS('Pohyby'!$D$2:$D$500,'Pohyby'!$B$2:$B$500,$A34,'Pohyby'!$C$2:$C$500,"Príjem"))</f>
        <v/>
      </c>
      <c r="E34" s="2" t="str">
        <f>IF($A34="","",SUMIFS('Pohyby'!$D$2:$D$500,'Pohyby'!$B$2:$B$500,$A34,'Pohyby'!$C$2:$C$500,"Výdaj"))</f>
        <v/>
      </c>
      <c r="F34" s="9" t="str">
        <f>IF($A34="","",ROUND($D34-$E34,3))</f>
        <v/>
      </c>
      <c r="G34" s="2" t="str">
        <f>IF($A34="","",'Položky'!D31)</f>
        <v/>
      </c>
      <c r="H34" s="2" t="str">
        <f>IF($A34="","",IF($F34&lt;0,"Záporný stav",IF($F34&lt;$G34,"Pod minimom","OK")))</f>
        <v/>
      </c>
    </row>
  </sheetData>
  <conditionalFormatting sqref="A5:H34">
    <cfRule type="expression" priority="1" dxfId="3">
      <formula>AND($A5&lt;&gt;"",ISNUMBER($F5),ISNUMBER($G5),$F5&lt;$G5)</formula>
    </cfRule>
  </conditionalFormatting>
  <conditionalFormatting sqref="H5:H34">
    <cfRule type="expression" priority="2" dxfId="4">
      <formula>$H5="OK"</formula>
    </cfRule>
  </conditionalFormatting>
  <conditionalFormatting sqref="A2">
    <cfRule type="expression" priority="3" dxfId="5">
      <formula>COUNTIFS($H$5:$H$34,"Pod minimom")+COUNTIFS($H$5:$H$34,"Záporný stav")&gt;0</formula>
    </cfRule>
  </conditionalFormatting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1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5" customWidth="1" min="2" max="2"/>
  </cols>
  <sheetData>
    <row r="1" ht="30" customHeight="1">
      <c r="B1" s="6" t="inlineStr">
        <is>
          <t>Návod – Jednoduchý sklad</t>
        </is>
      </c>
    </row>
    <row r="3" ht="21" customHeight="1">
      <c r="B3" s="10" t="inlineStr">
        <is>
          <t>Na čo slúži: viete, čo máte na sklade a kedy treba objednať. Nepotrebujete skladový program, stačia tri hárky.</t>
        </is>
      </c>
    </row>
    <row r="4" ht="24" customHeight="1">
      <c r="B4" s="11" t="inlineStr">
        <is>
          <t>Ako s tabuľkou pracovať</t>
        </is>
      </c>
    </row>
    <row r="5" ht="36" customHeight="1">
      <c r="B5" s="12" t="inlineStr">
        <is>
          <t>1. Hárok „Položky“: raz vypíšte položky skladu: kód (každý jedinečný), názov, jednotku a minimálny stav, pod ktorý nechcete klesnúť. Pripravených je 30 riadkov; nové položky pridávajte pod posledný riadok (nevkladajte riadky doprostred zoznamu).</t>
        </is>
      </c>
    </row>
    <row r="6" ht="36" customHeight="1">
      <c r="B6" s="12" t="inlineStr">
        <is>
          <t>2. Hárok „Pohyby“: každý príjem aj výdaj zapíšte do nového riadku: dátum, kód zo zoznamu, typ (Príjem alebo Výdaj), množstvo a poznámku. Počiatočný stav zadajte ako Príjem.</t>
        </is>
      </c>
    </row>
    <row r="7" ht="36" customHeight="1">
      <c r="B7" s="12" t="inlineStr">
        <is>
          <t>3. Hárok „Stav“: nič nepíšete, stav sa počíta sám (príjem − výdaj, funkcia SUMIFS). Položky pod minimom sa zafarbia načerveno a v stĺpci „Upozornenie“ sa zobrazí „Pod minimom“. Záporný stav znamená, že pohyby sú zapísané chybne.</t>
        </is>
      </c>
    </row>
    <row r="8" ht="36" customHeight="1">
      <c r="B8" s="12" t="inlineStr">
        <is>
          <t>4. Nový riadok v hárku „Pohyby“: skopírujte posledný riadok nižšie (prenesú sa rozbaľovacie zoznamy aj vzorec v stĺpci F). V tabuľke je pripravených 40 riadkov, hárok „Stav“ počíta pohyby až po riadok 500.</t>
        </is>
      </c>
    </row>
    <row r="9" ht="24" customHeight="1">
      <c r="B9" s="11" t="inlineStr">
        <is>
          <t>Dôležité</t>
        </is>
      </c>
    </row>
    <row r="10" ht="51" customHeight="1">
      <c r="B10" s="10" t="inlineStr">
        <is>
          <t>Sivý stĺpec F v hárku „Pohyby“ a celý hárok „Stav“ sa počítajú samy, neprepisujte ich. Súbor neobsahuje makrá a používa len klasické vzorce (SUMIFS, INDEX, MATCH a pod.), ktoré podporuje Excel 2010 a novší, LibreOffice Calc aj Tabuľky Google (súbor nahrajte na Disk Google a otvorte v Tabuľkách Google).</t>
        </is>
      </c>
    </row>
    <row r="11" ht="46" customHeight="1">
      <c r="B11" s="13" t="inlineStr">
        <is>
          <t>Ukážku pripravil AI tím Kolektív Lampáš (umelá inteligencia). Dáta sú vymyslené. Tabuľku si pred použitím skontrolujte.</t>
        </is>
      </c>
    </row>
    <row r="12" ht="21" customHeight="1">
      <c r="B12" s="10" t="inlineStr">
        <is>
          <t>Viac o nás a o tabuľkách na mieru:</t>
        </is>
      </c>
    </row>
    <row r="13" ht="20" customHeight="1">
      <c r="B13" s="14" t="inlineStr">
        <is>
          <t>https://kolektivlampas.sk/tabulky-na-mieru/</t>
        </is>
      </c>
    </row>
    <row r="14" ht="21" customHeight="1">
      <c r="B14" s="10" t="inlineStr">
        <is>
          <t>Projekt AI tímu Kolektív Lampáš.</t>
        </is>
      </c>
    </row>
  </sheetData>
  <hyperlinks>
    <hyperlink xmlns:r="http://schemas.openxmlformats.org/officeDocument/2006/relationships" ref="B13" r:id="rId1"/>
  </hyperlinks>
  <printOptions horizontalCentered="1"/>
  <pageMargins left="0.4" right="0.4" top="0.6" bottom="0.7" header="0.3" footer="0.3"/>
  <pageSetup orientation="landscape" paperSize="9" fitToHeight="0" fitToWidth="1"/>
  <headerFooter>
    <oddHeader/>
    <oddFooter>&amp;L&amp;8 Ukážka AI tímu Kolektív Lampáš (umelá inteligencia) – dáta sú vymyslené&amp;R&amp;8 Strana &amp;P z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Kolektív Lampáš (AI tím), generuj_ukazky.py,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Kolektív Lampáš (AI tím)</dc:creator>
  <dc:title>Ukážka: Jednoduchý sklad</dc:title>
  <dc:description>Ukážku pripravil AI tím Kolektív Lampáš (umelá inteligencia). Dáta sú vymyslené. Tabuľku si pred použitím skontrolujte.</dc:description>
  <dc:subject>Ukážková tabuľka pre remeselníka so zjavne vymyslenými dátami</dc:subject>
  <dc:language>sk-SK</dc:language>
  <dcterms:created xsi:type="dcterms:W3CDTF">2026-10-15T14:43:18Z</dcterms:created>
  <dcterms:modified xsi:type="dcterms:W3CDTF">2026-10-15T14:43:18Z</dcterms:modified>
  <cp:lastModifiedBy>Kolektív Lampáš (AI tím)</cp:lastModifiedBy>
  <cp:keywords>ukážka; tabuľka; vymyslené dáta; AI tím</cp:keywords>
</cp:coreProperties>
</file>